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360" yWindow="120" windowWidth="11595" windowHeight="8700" activeTab="0"/>
  </bookViews>
  <sheets>
    <sheet name="Matchs-Buteurs" sheetId="1" r:id="rId1"/>
    <sheet name="Classement buteurs" sheetId="2" r:id="rId2"/>
  </sheets>
  <definedNames>
    <definedName name="_xlnm.Print_Area" localSheetId="0">'Matchs-Buteurs'!$A$2:$AI$71</definedName>
  </definedNames>
  <calcPr fullCalcOnLoad="1"/>
</workbook>
</file>

<file path=xl/sharedStrings.xml><?xml version="1.0" encoding="utf-8"?>
<sst xmlns="http://schemas.openxmlformats.org/spreadsheetml/2006/main" count="158" uniqueCount="88">
  <si>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</si>
  <si>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</si>
  <si>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</si>
  <si>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</si>
  <si>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</si>
  <si>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</si>
  <si>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</si>
  <si>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</si>
  <si>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</si>
  <si>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</si>
  <si>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</si>
  <si>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</si>
  <si>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</si>
  <si>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</si>
  <si>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RC TODAY</t>
  </si>
  <si>
    <t>16ème de finale</t>
  </si>
  <si>
    <t>La Bourgonce</t>
  </si>
  <si>
    <t>CHAMPIONNAT HONNEUR 2010 / 2011</t>
  </si>
  <si>
    <t>COUPE DES VOSGES 2010 / 2011</t>
  </si>
  <si>
    <t>COUPE DE LORRAINE 2010 / 2011</t>
  </si>
  <si>
    <t>Véterans US Raon</t>
  </si>
  <si>
    <t>U19 US Raon</t>
  </si>
  <si>
    <t>AS V Kumzo</t>
  </si>
  <si>
    <t>AS Nayemont A</t>
  </si>
  <si>
    <t>Corpos Lépanges</t>
  </si>
  <si>
    <t>Chantraine Epinal</t>
  </si>
  <si>
    <t>AS Nayemont B</t>
  </si>
  <si>
    <t>Marcillat Corcieux</t>
  </si>
  <si>
    <t>FC Jeuxey</t>
  </si>
  <si>
    <t>TOTAL</t>
  </si>
  <si>
    <t>Place</t>
  </si>
  <si>
    <t>Nom</t>
  </si>
  <si>
    <t>But</t>
  </si>
  <si>
    <t>RANG</t>
  </si>
  <si>
    <t>CRITERE</t>
  </si>
  <si>
    <t>Noms</t>
  </si>
  <si>
    <t>8ème de finale</t>
  </si>
  <si>
    <t>tour préliminaire</t>
  </si>
  <si>
    <t>MATCHS AMICAUX 2010 / 2011</t>
  </si>
  <si>
    <t>Alexis Vautrin</t>
  </si>
  <si>
    <t>Nombre de joueurs</t>
  </si>
  <si>
    <t>BUTS Marqués</t>
  </si>
  <si>
    <t>BAGARD Arnaud</t>
  </si>
  <si>
    <t>BILLOIR David</t>
  </si>
  <si>
    <t>BLONDEAU Edwin</t>
  </si>
  <si>
    <t>CHAMPAGNE Julien</t>
  </si>
  <si>
    <t>CHAMPREUX Alban</t>
  </si>
  <si>
    <t>DA COSTA Christophe</t>
  </si>
  <si>
    <t>GALMICHE Franck</t>
  </si>
  <si>
    <t>JEANMAIRE François</t>
  </si>
  <si>
    <t>LAVERGNE Frédéric</t>
  </si>
  <si>
    <t>LE PODER Yann</t>
  </si>
  <si>
    <t>MARTIN Thierry</t>
  </si>
  <si>
    <t>MARY Jérôme</t>
  </si>
  <si>
    <t>MOISETTE Anthony</t>
  </si>
  <si>
    <t>ROLLOT Emmanuel</t>
  </si>
  <si>
    <t>SANDADI Kamal</t>
  </si>
  <si>
    <t>VIOLANT Christophe</t>
  </si>
  <si>
    <t>ERRERA Mahraz</t>
  </si>
  <si>
    <t>GASL SAISON 2010/2011</t>
  </si>
  <si>
    <t>SIMONIN Florian</t>
  </si>
  <si>
    <t>CUNY Benoit</t>
  </si>
  <si>
    <t>MARY Kévin</t>
  </si>
  <si>
    <t>PETIT Pierre</t>
  </si>
  <si>
    <t>WEISS Yann</t>
  </si>
  <si>
    <t>ES Girmont Igney</t>
  </si>
  <si>
    <t>C.S.C.</t>
  </si>
  <si>
    <t>CCP Écrouves</t>
  </si>
  <si>
    <t>HERTER François-Xavier</t>
  </si>
  <si>
    <t>remis</t>
  </si>
  <si>
    <t>forfait</t>
  </si>
  <si>
    <t>1/4 de finale</t>
  </si>
  <si>
    <t>US Valério</t>
  </si>
  <si>
    <t>FORFAIT</t>
  </si>
  <si>
    <t>TOTAL CHAMPIONNAT</t>
  </si>
  <si>
    <t>TOTAL COUPE VOSGES</t>
  </si>
  <si>
    <t>TOTAL COUPE LORRAINE</t>
  </si>
  <si>
    <t>Rehainviller</t>
  </si>
  <si>
    <t>AJ RENE II 2</t>
  </si>
  <si>
    <t>1/2 de finale</t>
  </si>
  <si>
    <t>FLP 54</t>
  </si>
  <si>
    <t>à Plainfaing</t>
  </si>
  <si>
    <t>CORVISIER Cyrille</t>
  </si>
  <si>
    <t>finale</t>
  </si>
  <si>
    <t>FC INTERSPORT</t>
  </si>
  <si>
    <t>à Nancy</t>
  </si>
  <si>
    <t>Play-Off 2010 / 2011</t>
  </si>
  <si>
    <t>TOTAL PLAY-OFF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</si>
</sst>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]0&quot;er&quot;;0&quot;ème&quot;"/>
    <numFmt numFmtId="165" formatCode="&quot;Vrai&quot;;&quot;Vrai&quot;;&quot;Faux&quot;"/>
    <numFmt numFmtId="166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0"/>
      <color indexed="48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41"/>
      <name val="Arial"/>
      <family val="0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48"/>
      <name val="Arial"/>
      <family val="2"/>
    </font>
    <font>
      <b/>
      <sz val="10"/>
      <color indexed="12"/>
      <name val="Arial"/>
      <family val="2"/>
    </font>
    <font>
      <u val="single"/>
      <sz val="18"/>
      <color indexed="10"/>
      <name val="Algerian"/>
      <family val="5"/>
    </font>
    <font>
      <u val="single"/>
      <sz val="18"/>
      <color indexed="10"/>
      <name val="Arial"/>
      <family val="0"/>
    </font>
    <font>
      <u val="single"/>
      <sz val="18"/>
      <name val="Arial"/>
      <family val="0"/>
    </font>
    <font>
      <u val="single"/>
      <sz val="20"/>
      <color indexed="10"/>
      <name val="Algerian"/>
      <family val="5"/>
    </font>
    <font>
      <sz val="20"/>
      <name val="Algerian"/>
      <family val="5"/>
    </font>
    <font>
      <b/>
      <sz val="14"/>
      <color indexed="12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 diagonalUp="1">
      <left style="medium"/>
      <right style="medium"/>
      <top style="medium"/>
      <bottom style="medium"/>
      <diagonal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0" borderId="2" xfId="0" applyFont="1" applyFill="1" applyBorder="1" applyAlignment="1" applyProtection="1">
      <alignment horizontal="right" vertical="center"/>
      <protection hidden="1"/>
    </xf>
    <xf numFmtId="0" fontId="18" fillId="3" borderId="3" xfId="0" applyFont="1" applyFill="1" applyBorder="1" applyAlignment="1" applyProtection="1">
      <alignment horizontal="center" vertical="center" textRotation="180" wrapText="1"/>
      <protection hidden="1"/>
    </xf>
    <xf numFmtId="0" fontId="12" fillId="3" borderId="4" xfId="0" applyFont="1" applyFill="1" applyBorder="1" applyAlignment="1" applyProtection="1">
      <alignment horizontal="center" vertical="center" textRotation="180" wrapText="1"/>
      <protection hidden="1"/>
    </xf>
    <xf numFmtId="0" fontId="12" fillId="3" borderId="3" xfId="0" applyFont="1" applyFill="1" applyBorder="1" applyAlignment="1" applyProtection="1">
      <alignment horizontal="center" vertical="center" textRotation="180" wrapText="1"/>
      <protection hidden="1"/>
    </xf>
    <xf numFmtId="0" fontId="12" fillId="3" borderId="5" xfId="0" applyFont="1" applyFill="1" applyBorder="1" applyAlignment="1" applyProtection="1">
      <alignment horizontal="center" vertical="center" textRotation="180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0" fillId="6" borderId="12" xfId="0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14" fontId="0" fillId="0" borderId="14" xfId="0" applyNumberForma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7" borderId="2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" borderId="21" xfId="0" applyFill="1" applyBorder="1" applyAlignment="1" applyProtection="1">
      <alignment horizontal="center" vertical="center"/>
      <protection hidden="1"/>
    </xf>
    <xf numFmtId="14" fontId="0" fillId="3" borderId="22" xfId="0" applyNumberFormat="1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 vertical="center"/>
      <protection hidden="1"/>
    </xf>
    <xf numFmtId="0" fontId="0" fillId="3" borderId="22" xfId="0" applyFill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0" fillId="3" borderId="22" xfId="0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 horizontal="center" vertical="center"/>
      <protection hidden="1"/>
    </xf>
    <xf numFmtId="0" fontId="0" fillId="3" borderId="26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14" fontId="0" fillId="0" borderId="22" xfId="0" applyNumberForma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2" fillId="3" borderId="27" xfId="0" applyFont="1" applyFill="1" applyBorder="1" applyAlignment="1" applyProtection="1">
      <alignment horizontal="center" vertical="center"/>
      <protection hidden="1"/>
    </xf>
    <xf numFmtId="0" fontId="0" fillId="3" borderId="28" xfId="0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 vertical="center"/>
      <protection hidden="1"/>
    </xf>
    <xf numFmtId="0" fontId="0" fillId="3" borderId="25" xfId="0" applyFill="1" applyBorder="1" applyAlignment="1" applyProtection="1">
      <alignment horizontal="center" vertical="center"/>
      <protection hidden="1"/>
    </xf>
    <xf numFmtId="0" fontId="0" fillId="3" borderId="29" xfId="0" applyFill="1" applyBorder="1" applyAlignment="1" applyProtection="1">
      <alignment horizontal="center"/>
      <protection hidden="1"/>
    </xf>
    <xf numFmtId="0" fontId="0" fillId="3" borderId="30" xfId="0" applyFill="1" applyBorder="1" applyAlignment="1" applyProtection="1">
      <alignment horizontal="center"/>
      <protection hidden="1"/>
    </xf>
    <xf numFmtId="0" fontId="0" fillId="3" borderId="30" xfId="0" applyFill="1" applyBorder="1" applyAlignment="1" applyProtection="1">
      <alignment horizontal="center" vertical="center"/>
      <protection hidden="1"/>
    </xf>
    <xf numFmtId="0" fontId="0" fillId="3" borderId="29" xfId="0" applyFill="1" applyBorder="1" applyAlignment="1" applyProtection="1">
      <alignment horizontal="center" vertical="center"/>
      <protection hidden="1"/>
    </xf>
    <xf numFmtId="0" fontId="0" fillId="3" borderId="31" xfId="0" applyFill="1" applyBorder="1" applyAlignment="1" applyProtection="1">
      <alignment horizontal="center" vertical="center"/>
      <protection hidden="1"/>
    </xf>
    <xf numFmtId="0" fontId="0" fillId="7" borderId="31" xfId="0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7" fillId="3" borderId="22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14" fontId="0" fillId="0" borderId="33" xfId="0" applyNumberForma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0" fontId="0" fillId="3" borderId="36" xfId="0" applyFill="1" applyBorder="1" applyAlignment="1" applyProtection="1">
      <alignment horizontal="center" vertical="center"/>
      <protection hidden="1"/>
    </xf>
    <xf numFmtId="14" fontId="0" fillId="3" borderId="37" xfId="0" applyNumberFormat="1" applyFill="1" applyBorder="1" applyAlignment="1" applyProtection="1">
      <alignment horizontal="center" vertical="center"/>
      <protection hidden="1"/>
    </xf>
    <xf numFmtId="0" fontId="0" fillId="3" borderId="37" xfId="0" applyFill="1" applyBorder="1" applyAlignment="1" applyProtection="1">
      <alignment horizontal="center" vertical="center"/>
      <protection hidden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center"/>
      <protection hidden="1"/>
    </xf>
    <xf numFmtId="0" fontId="0" fillId="3" borderId="34" xfId="0" applyFill="1" applyBorder="1" applyAlignment="1" applyProtection="1">
      <alignment horizontal="center"/>
      <protection hidden="1"/>
    </xf>
    <xf numFmtId="0" fontId="0" fillId="3" borderId="34" xfId="0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0" fontId="0" fillId="3" borderId="35" xfId="0" applyFill="1" applyBorder="1" applyAlignment="1" applyProtection="1">
      <alignment horizontal="center" vertical="center"/>
      <protection hidden="1"/>
    </xf>
    <xf numFmtId="0" fontId="19" fillId="8" borderId="39" xfId="0" applyFont="1" applyFill="1" applyBorder="1" applyAlignment="1" applyProtection="1">
      <alignment horizontal="center" vertical="center" shrinkToFit="1"/>
      <protection hidden="1"/>
    </xf>
    <xf numFmtId="0" fontId="0" fillId="8" borderId="39" xfId="0" applyFill="1" applyBorder="1" applyAlignment="1" applyProtection="1">
      <alignment horizontal="center" vertical="center"/>
      <protection hidden="1"/>
    </xf>
    <xf numFmtId="0" fontId="0" fillId="8" borderId="12" xfId="0" applyFill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/>
      <protection hidden="1"/>
    </xf>
    <xf numFmtId="0" fontId="0" fillId="7" borderId="40" xfId="0" applyFill="1" applyBorder="1" applyAlignment="1" applyProtection="1">
      <alignment/>
      <protection hidden="1"/>
    </xf>
    <xf numFmtId="0" fontId="1" fillId="3" borderId="32" xfId="0" applyFont="1" applyFill="1" applyBorder="1" applyAlignment="1" applyProtection="1">
      <alignment horizontal="center" vertical="center"/>
      <protection hidden="1"/>
    </xf>
    <xf numFmtId="14" fontId="0" fillId="3" borderId="33" xfId="0" applyNumberFormat="1" applyFill="1" applyBorder="1" applyAlignment="1" applyProtection="1">
      <alignment horizontal="center" vertical="center"/>
      <protection hidden="1"/>
    </xf>
    <xf numFmtId="0" fontId="0" fillId="3" borderId="33" xfId="0" applyFont="1" applyFill="1" applyBorder="1" applyAlignment="1" applyProtection="1">
      <alignment horizontal="center" vertical="center"/>
      <protection hidden="1"/>
    </xf>
    <xf numFmtId="0" fontId="0" fillId="3" borderId="24" xfId="0" applyFont="1" applyFill="1" applyBorder="1" applyAlignment="1" applyProtection="1">
      <alignment horizont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14" fontId="0" fillId="0" borderId="37" xfId="0" applyNumberForma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0" fontId="0" fillId="0" borderId="41" xfId="0" applyFill="1" applyBorder="1" applyAlignment="1" applyProtection="1">
      <alignment horizontal="center" vertical="center"/>
      <protection hidden="1"/>
    </xf>
    <xf numFmtId="0" fontId="0" fillId="7" borderId="42" xfId="0" applyFill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44" xfId="0" applyFont="1" applyFill="1" applyBorder="1" applyAlignment="1" applyProtection="1">
      <alignment horizontal="center" vertical="center"/>
      <protection hidden="1"/>
    </xf>
    <xf numFmtId="14" fontId="0" fillId="0" borderId="45" xfId="0" applyNumberFormat="1" applyFill="1" applyBorder="1" applyAlignment="1" applyProtection="1">
      <alignment horizontal="center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7" borderId="39" xfId="0" applyFill="1" applyBorder="1" applyAlignment="1" applyProtection="1">
      <alignment/>
      <protection hidden="1"/>
    </xf>
    <xf numFmtId="0" fontId="2" fillId="3" borderId="33" xfId="0" applyFont="1" applyFill="1" applyBorder="1" applyAlignment="1" applyProtection="1">
      <alignment horizontal="center" vertical="center"/>
      <protection hidden="1"/>
    </xf>
    <xf numFmtId="0" fontId="0" fillId="3" borderId="24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0" fillId="7" borderId="47" xfId="0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0" fillId="3" borderId="22" xfId="0" applyFill="1" applyBorder="1" applyAlignment="1" applyProtection="1">
      <alignment horizontal="center" vertical="center"/>
      <protection hidden="1"/>
    </xf>
    <xf numFmtId="0" fontId="0" fillId="3" borderId="28" xfId="0" applyFont="1" applyFill="1" applyBorder="1" applyAlignment="1" applyProtection="1">
      <alignment horizontal="center"/>
      <protection hidden="1"/>
    </xf>
    <xf numFmtId="0" fontId="0" fillId="7" borderId="48" xfId="0" applyFill="1" applyBorder="1" applyAlignment="1" applyProtection="1">
      <alignment/>
      <protection hidden="1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14" fontId="0" fillId="0" borderId="50" xfId="0" applyNumberForma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3" borderId="22" xfId="0" applyFont="1" applyFill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/>
      <protection hidden="1"/>
    </xf>
    <xf numFmtId="0" fontId="0" fillId="3" borderId="27" xfId="0" applyFill="1" applyBorder="1" applyAlignment="1" applyProtection="1">
      <alignment horizontal="center" vertical="center"/>
      <protection hidden="1"/>
    </xf>
    <xf numFmtId="0" fontId="1" fillId="3" borderId="52" xfId="0" applyFont="1" applyFill="1" applyBorder="1" applyAlignment="1" applyProtection="1">
      <alignment horizontal="center" vertical="center"/>
      <protection hidden="1"/>
    </xf>
    <xf numFmtId="14" fontId="0" fillId="3" borderId="53" xfId="0" applyNumberFormat="1" applyFill="1" applyBorder="1" applyAlignment="1" applyProtection="1">
      <alignment horizontal="center" vertical="center"/>
      <protection hidden="1"/>
    </xf>
    <xf numFmtId="0" fontId="0" fillId="3" borderId="37" xfId="0" applyFon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 vertical="center"/>
      <protection hidden="1"/>
    </xf>
    <xf numFmtId="0" fontId="2" fillId="3" borderId="54" xfId="0" applyFont="1" applyFill="1" applyBorder="1" applyAlignment="1" applyProtection="1">
      <alignment horizontal="center"/>
      <protection hidden="1"/>
    </xf>
    <xf numFmtId="0" fontId="0" fillId="3" borderId="37" xfId="0" applyFill="1" applyBorder="1" applyAlignment="1" applyProtection="1">
      <alignment horizontal="center"/>
      <protection hidden="1"/>
    </xf>
    <xf numFmtId="0" fontId="0" fillId="3" borderId="55" xfId="0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56" xfId="0" applyFont="1" applyFill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2" borderId="57" xfId="0" applyFill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14" fontId="0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0" fillId="3" borderId="50" xfId="0" applyFont="1" applyFill="1" applyBorder="1" applyAlignment="1" applyProtection="1">
      <alignment horizontal="center" vertical="center"/>
      <protection hidden="1"/>
    </xf>
    <xf numFmtId="14" fontId="0" fillId="3" borderId="22" xfId="0" applyNumberFormat="1" applyFont="1" applyFill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14" fontId="0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14" fontId="0" fillId="3" borderId="33" xfId="0" applyNumberFormat="1" applyFont="1" applyFill="1" applyBorder="1" applyAlignment="1" applyProtection="1">
      <alignment horizontal="center" vertical="center"/>
      <protection hidden="1"/>
    </xf>
    <xf numFmtId="0" fontId="0" fillId="3" borderId="34" xfId="0" applyFont="1" applyFill="1" applyBorder="1" applyAlignment="1" applyProtection="1">
      <alignment horizontal="center" vertical="center"/>
      <protection hidden="1"/>
    </xf>
    <xf numFmtId="14" fontId="0" fillId="0" borderId="37" xfId="0" applyNumberFormat="1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164" fontId="1" fillId="0" borderId="22" xfId="0" applyNumberFormat="1" applyFont="1" applyFill="1" applyBorder="1" applyAlignment="1" applyProtection="1">
      <alignment vertical="center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9" fillId="6" borderId="22" xfId="0" applyFont="1" applyFill="1" applyBorder="1" applyAlignment="1" applyProtection="1">
      <alignment horizontal="center" vertical="center"/>
      <protection hidden="1"/>
    </xf>
    <xf numFmtId="164" fontId="3" fillId="9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9" borderId="2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3" fillId="10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10" borderId="22" xfId="0" applyFont="1" applyFill="1" applyBorder="1" applyAlignment="1" applyProtection="1">
      <alignment horizontal="center" vertical="center" wrapText="1"/>
      <protection hidden="1"/>
    </xf>
    <xf numFmtId="164" fontId="3" fillId="11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11" borderId="22" xfId="0" applyFont="1" applyFill="1" applyBorder="1" applyAlignment="1" applyProtection="1">
      <alignment horizontal="center" vertical="center" wrapText="1"/>
      <protection hidden="1"/>
    </xf>
    <xf numFmtId="164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164" fontId="0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22" xfId="0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3" borderId="33" xfId="0" applyFill="1" applyBorder="1" applyAlignment="1" applyProtection="1">
      <alignment horizontal="center" vertical="center" wrapText="1"/>
      <protection hidden="1"/>
    </xf>
    <xf numFmtId="0" fontId="0" fillId="0" borderId="33" xfId="0" applyFill="1" applyBorder="1" applyAlignment="1" applyProtection="1">
      <alignment horizontal="center" vertical="center" wrapText="1"/>
      <protection hidden="1"/>
    </xf>
    <xf numFmtId="0" fontId="9" fillId="6" borderId="60" xfId="0" applyFont="1" applyFill="1" applyBorder="1" applyAlignment="1" applyProtection="1">
      <alignment horizontal="right"/>
      <protection hidden="1"/>
    </xf>
    <xf numFmtId="0" fontId="9" fillId="6" borderId="61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FF00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99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219075</xdr:colOff>
      <xdr:row>1</xdr:row>
      <xdr:rowOff>1819275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2861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35</xdr:row>
      <xdr:rowOff>104775</xdr:rowOff>
    </xdr:from>
    <xdr:to>
      <xdr:col>7</xdr:col>
      <xdr:colOff>9525</xdr:colOff>
      <xdr:row>35</xdr:row>
      <xdr:rowOff>104775</xdr:rowOff>
    </xdr:to>
    <xdr:sp>
      <xdr:nvSpPr>
        <xdr:cNvPr id="2" name="Line 6"/>
        <xdr:cNvSpPr>
          <a:spLocks/>
        </xdr:cNvSpPr>
      </xdr:nvSpPr>
      <xdr:spPr>
        <a:xfrm flipH="1">
          <a:off x="4543425" y="8648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37</xdr:row>
      <xdr:rowOff>76200</xdr:rowOff>
    </xdr:from>
    <xdr:to>
      <xdr:col>7</xdr:col>
      <xdr:colOff>0</xdr:colOff>
      <xdr:row>37</xdr:row>
      <xdr:rowOff>76200</xdr:rowOff>
    </xdr:to>
    <xdr:sp>
      <xdr:nvSpPr>
        <xdr:cNvPr id="3" name="Line 12"/>
        <xdr:cNvSpPr>
          <a:spLocks/>
        </xdr:cNvSpPr>
      </xdr:nvSpPr>
      <xdr:spPr>
        <a:xfrm flipH="1">
          <a:off x="4543425" y="89820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85725</xdr:rowOff>
    </xdr:from>
    <xdr:to>
      <xdr:col>7</xdr:col>
      <xdr:colOff>0</xdr:colOff>
      <xdr:row>38</xdr:row>
      <xdr:rowOff>85725</xdr:rowOff>
    </xdr:to>
    <xdr:sp>
      <xdr:nvSpPr>
        <xdr:cNvPr id="4" name="Line 16"/>
        <xdr:cNvSpPr>
          <a:spLocks/>
        </xdr:cNvSpPr>
      </xdr:nvSpPr>
      <xdr:spPr>
        <a:xfrm flipH="1">
          <a:off x="4543425" y="91725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</xdr:row>
      <xdr:rowOff>9525</xdr:rowOff>
    </xdr:from>
    <xdr:to>
      <xdr:col>14</xdr:col>
      <xdr:colOff>295275</xdr:colOff>
      <xdr:row>27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71450"/>
          <a:ext cx="8620125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6"/>
  <sheetViews>
    <sheetView windowProtection="1" showGridLines="0" tabSelected="1" zoomScale="75" zoomScaleNormal="75" workbookViewId="0" topLeftCell="A1">
      <pane ySplit="2" topLeftCell="BM3" activePane="bottomLeft" state="frozen"/>
      <selection pane="topLeft" activeCell="D48" sqref="D48"/>
      <selection pane="bottomLeft" activeCell="A1" sqref="A1:IV16384"/>
    </sheetView>
  </sheetViews>
  <sheetFormatPr defaultColWidth="11.421875" defaultRowHeight="12.75"/>
  <cols>
    <col min="1" max="1" width="11.8515625" style="165" customWidth="1"/>
    <col min="2" max="2" width="12.7109375" style="165" customWidth="1"/>
    <col min="3" max="3" width="17.28125" style="165" customWidth="1"/>
    <col min="4" max="5" width="4.28125" style="165" customWidth="1"/>
    <col min="6" max="6" width="17.28125" style="165" customWidth="1"/>
    <col min="7" max="7" width="5.8515625" style="166" customWidth="1"/>
    <col min="8" max="8" width="16.28125" style="10" customWidth="1"/>
    <col min="9" max="10" width="5.7109375" style="10" customWidth="1"/>
    <col min="11" max="34" width="5.7109375" style="187" customWidth="1"/>
    <col min="35" max="35" width="9.8515625" style="10" customWidth="1"/>
    <col min="36" max="16384" width="11.421875" style="10" customWidth="1"/>
  </cols>
  <sheetData>
    <row r="1" spans="1:37" ht="28.5" customHeight="1" thickBot="1">
      <c r="A1" s="2" t="s">
        <v>59</v>
      </c>
      <c r="B1" s="3"/>
      <c r="C1" s="3"/>
      <c r="D1" s="3"/>
      <c r="E1" s="3"/>
      <c r="F1" s="4" t="s">
        <v>59</v>
      </c>
      <c r="G1" s="5"/>
      <c r="H1" s="6" t="s">
        <v>40</v>
      </c>
      <c r="I1" s="7">
        <v>0</v>
      </c>
      <c r="J1" s="7">
        <v>0</v>
      </c>
      <c r="K1" s="8">
        <v>1</v>
      </c>
      <c r="L1" s="8">
        <v>2</v>
      </c>
      <c r="M1" s="8">
        <v>3</v>
      </c>
      <c r="N1" s="8">
        <v>4</v>
      </c>
      <c r="O1" s="8">
        <v>5</v>
      </c>
      <c r="P1" s="8">
        <v>6</v>
      </c>
      <c r="Q1" s="8">
        <v>7</v>
      </c>
      <c r="R1" s="8">
        <v>8</v>
      </c>
      <c r="S1" s="8">
        <v>9</v>
      </c>
      <c r="T1" s="8">
        <v>10</v>
      </c>
      <c r="U1" s="8">
        <v>11</v>
      </c>
      <c r="V1" s="8">
        <v>12</v>
      </c>
      <c r="W1" s="8">
        <v>13</v>
      </c>
      <c r="X1" s="8">
        <v>14</v>
      </c>
      <c r="Y1" s="8">
        <v>15</v>
      </c>
      <c r="Z1" s="8">
        <v>16</v>
      </c>
      <c r="AA1" s="8">
        <v>17</v>
      </c>
      <c r="AB1" s="8">
        <v>18</v>
      </c>
      <c r="AC1" s="8">
        <v>19</v>
      </c>
      <c r="AD1" s="8">
        <v>20</v>
      </c>
      <c r="AE1" s="8">
        <v>21</v>
      </c>
      <c r="AF1" s="8">
        <v>22</v>
      </c>
      <c r="AG1" s="8">
        <v>23</v>
      </c>
      <c r="AH1" s="8">
        <v>24</v>
      </c>
      <c r="AI1" s="9"/>
      <c r="AJ1" s="9"/>
      <c r="AK1" s="9"/>
    </row>
    <row r="2" spans="1:35" s="17" customFormat="1" ht="144" customHeight="1" thickBot="1" thickTop="1">
      <c r="A2" s="11"/>
      <c r="B2" s="11"/>
      <c r="C2" s="11"/>
      <c r="D2" s="11"/>
      <c r="E2" s="11"/>
      <c r="F2" s="5"/>
      <c r="G2" s="5"/>
      <c r="H2" s="12" t="s">
        <v>35</v>
      </c>
      <c r="I2" s="13" t="s">
        <v>66</v>
      </c>
      <c r="J2" s="13" t="s">
        <v>73</v>
      </c>
      <c r="K2" s="13" t="s">
        <v>42</v>
      </c>
      <c r="L2" s="14" t="s">
        <v>43</v>
      </c>
      <c r="M2" s="14" t="s">
        <v>44</v>
      </c>
      <c r="N2" s="14" t="s">
        <v>45</v>
      </c>
      <c r="O2" s="14" t="s">
        <v>46</v>
      </c>
      <c r="P2" s="14" t="s">
        <v>82</v>
      </c>
      <c r="Q2" s="14" t="s">
        <v>61</v>
      </c>
      <c r="R2" s="14" t="s">
        <v>47</v>
      </c>
      <c r="S2" s="14" t="s">
        <v>58</v>
      </c>
      <c r="T2" s="14" t="s">
        <v>48</v>
      </c>
      <c r="U2" s="14" t="s">
        <v>68</v>
      </c>
      <c r="V2" s="14" t="s">
        <v>49</v>
      </c>
      <c r="W2" s="14" t="s">
        <v>50</v>
      </c>
      <c r="X2" s="14" t="s">
        <v>51</v>
      </c>
      <c r="Y2" s="14" t="s">
        <v>52</v>
      </c>
      <c r="Z2" s="14" t="s">
        <v>53</v>
      </c>
      <c r="AA2" s="14" t="s">
        <v>62</v>
      </c>
      <c r="AB2" s="14" t="s">
        <v>54</v>
      </c>
      <c r="AC2" s="14" t="s">
        <v>63</v>
      </c>
      <c r="AD2" s="14" t="s">
        <v>55</v>
      </c>
      <c r="AE2" s="14" t="s">
        <v>56</v>
      </c>
      <c r="AF2" s="14" t="s">
        <v>60</v>
      </c>
      <c r="AG2" s="14" t="s">
        <v>57</v>
      </c>
      <c r="AH2" s="15" t="s">
        <v>64</v>
      </c>
      <c r="AI2" s="16" t="s">
        <v>29</v>
      </c>
    </row>
    <row r="3" spans="1:37" ht="19.5" customHeight="1" thickBot="1" thickTop="1">
      <c r="A3" s="18" t="s">
        <v>17</v>
      </c>
      <c r="B3" s="19"/>
      <c r="C3" s="19"/>
      <c r="D3" s="19"/>
      <c r="E3" s="19"/>
      <c r="F3" s="20"/>
      <c r="G3" s="21"/>
      <c r="H3" s="22" t="s">
        <v>41</v>
      </c>
      <c r="I3" s="23">
        <f aca="true" t="shared" si="0" ref="I3:AI3">SUM(I22+I27+I32+I40)</f>
        <v>2</v>
      </c>
      <c r="J3" s="23">
        <f t="shared" si="0"/>
        <v>3</v>
      </c>
      <c r="K3" s="23">
        <f t="shared" si="0"/>
        <v>7</v>
      </c>
      <c r="L3" s="23">
        <f t="shared" si="0"/>
        <v>10</v>
      </c>
      <c r="M3" s="23">
        <f t="shared" si="0"/>
        <v>6</v>
      </c>
      <c r="N3" s="23">
        <f t="shared" si="0"/>
        <v>3</v>
      </c>
      <c r="O3" s="23">
        <f t="shared" si="0"/>
        <v>1</v>
      </c>
      <c r="P3" s="23">
        <f t="shared" si="0"/>
        <v>2</v>
      </c>
      <c r="Q3" s="23">
        <f t="shared" si="0"/>
        <v>0</v>
      </c>
      <c r="R3" s="23">
        <f t="shared" si="0"/>
        <v>8</v>
      </c>
      <c r="S3" s="23">
        <f t="shared" si="0"/>
        <v>4</v>
      </c>
      <c r="T3" s="23">
        <f t="shared" si="0"/>
        <v>16</v>
      </c>
      <c r="U3" s="23">
        <f t="shared" si="0"/>
        <v>4</v>
      </c>
      <c r="V3" s="23">
        <f t="shared" si="0"/>
        <v>0</v>
      </c>
      <c r="W3" s="23">
        <f t="shared" si="0"/>
        <v>0</v>
      </c>
      <c r="X3" s="23">
        <f t="shared" si="0"/>
        <v>43</v>
      </c>
      <c r="Y3" s="23">
        <f t="shared" si="0"/>
        <v>0</v>
      </c>
      <c r="Z3" s="23">
        <f t="shared" si="0"/>
        <v>8</v>
      </c>
      <c r="AA3" s="23">
        <f t="shared" si="0"/>
        <v>4</v>
      </c>
      <c r="AB3" s="23">
        <f t="shared" si="0"/>
        <v>1</v>
      </c>
      <c r="AC3" s="23">
        <f t="shared" si="0"/>
        <v>6</v>
      </c>
      <c r="AD3" s="23">
        <f t="shared" si="0"/>
        <v>1</v>
      </c>
      <c r="AE3" s="23">
        <f t="shared" si="0"/>
        <v>14</v>
      </c>
      <c r="AF3" s="23">
        <f t="shared" si="0"/>
        <v>5</v>
      </c>
      <c r="AG3" s="23">
        <f t="shared" si="0"/>
        <v>24</v>
      </c>
      <c r="AH3" s="23">
        <f t="shared" si="0"/>
        <v>0</v>
      </c>
      <c r="AI3" s="24">
        <f t="shared" si="0"/>
        <v>172</v>
      </c>
      <c r="AJ3" s="9"/>
      <c r="AK3" s="9"/>
    </row>
    <row r="4" spans="1:37" s="38" customFormat="1" ht="14.25" customHeight="1" thickBot="1" thickTop="1">
      <c r="A4" s="25" t="s">
        <v>0</v>
      </c>
      <c r="B4" s="26">
        <v>40433</v>
      </c>
      <c r="C4" s="27" t="s">
        <v>14</v>
      </c>
      <c r="D4" s="28">
        <v>13</v>
      </c>
      <c r="E4" s="28">
        <v>1</v>
      </c>
      <c r="F4" s="29" t="s">
        <v>22</v>
      </c>
      <c r="G4" s="30"/>
      <c r="H4" s="31"/>
      <c r="I4" s="32"/>
      <c r="J4" s="33"/>
      <c r="K4" s="34"/>
      <c r="L4" s="35">
        <v>1</v>
      </c>
      <c r="M4" s="35"/>
      <c r="N4" s="35"/>
      <c r="O4" s="35"/>
      <c r="P4" s="35"/>
      <c r="Q4" s="35"/>
      <c r="R4" s="35"/>
      <c r="S4" s="35"/>
      <c r="T4" s="35">
        <v>1</v>
      </c>
      <c r="U4" s="35"/>
      <c r="V4" s="35"/>
      <c r="W4" s="35"/>
      <c r="X4" s="35">
        <v>4</v>
      </c>
      <c r="Y4" s="35"/>
      <c r="Z4" s="35"/>
      <c r="AA4" s="35"/>
      <c r="AB4" s="35"/>
      <c r="AC4" s="35">
        <v>1</v>
      </c>
      <c r="AD4" s="35"/>
      <c r="AE4" s="35">
        <v>1</v>
      </c>
      <c r="AF4" s="35">
        <v>1</v>
      </c>
      <c r="AG4" s="35">
        <v>4</v>
      </c>
      <c r="AH4" s="36"/>
      <c r="AI4" s="37">
        <f>SUM(I4:AH4)</f>
        <v>13</v>
      </c>
      <c r="AJ4" s="31"/>
      <c r="AK4" s="31"/>
    </row>
    <row r="5" spans="1:37" s="38" customFormat="1" ht="14.25" customHeight="1" thickBot="1">
      <c r="A5" s="39" t="s">
        <v>1</v>
      </c>
      <c r="B5" s="40">
        <v>40440</v>
      </c>
      <c r="C5" s="41" t="s">
        <v>25</v>
      </c>
      <c r="D5" s="42">
        <v>1</v>
      </c>
      <c r="E5" s="42">
        <v>12</v>
      </c>
      <c r="F5" s="43" t="s">
        <v>14</v>
      </c>
      <c r="G5" s="30"/>
      <c r="H5" s="31"/>
      <c r="I5" s="44"/>
      <c r="J5" s="45"/>
      <c r="K5" s="46"/>
      <c r="L5" s="42">
        <v>1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>
        <v>5</v>
      </c>
      <c r="Y5" s="42"/>
      <c r="Z5" s="42"/>
      <c r="AA5" s="42"/>
      <c r="AB5" s="42"/>
      <c r="AC5" s="42">
        <v>1</v>
      </c>
      <c r="AD5" s="42"/>
      <c r="AE5" s="42"/>
      <c r="AF5" s="42"/>
      <c r="AG5" s="42">
        <v>5</v>
      </c>
      <c r="AH5" s="47"/>
      <c r="AI5" s="37">
        <f aca="true" t="shared" si="1" ref="AI5:AI21">SUM(I5:AH5)</f>
        <v>12</v>
      </c>
      <c r="AJ5" s="31"/>
      <c r="AK5" s="31"/>
    </row>
    <row r="6" spans="1:37" s="38" customFormat="1" ht="14.25" customHeight="1" thickBot="1">
      <c r="A6" s="48" t="s">
        <v>2</v>
      </c>
      <c r="B6" s="49">
        <v>40447</v>
      </c>
      <c r="C6" s="50" t="s">
        <v>14</v>
      </c>
      <c r="D6" s="51">
        <v>7</v>
      </c>
      <c r="E6" s="51">
        <v>0</v>
      </c>
      <c r="F6" s="52" t="s">
        <v>24</v>
      </c>
      <c r="G6" s="30"/>
      <c r="H6" s="31"/>
      <c r="I6" s="53"/>
      <c r="J6" s="54"/>
      <c r="K6" s="55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>
        <v>2</v>
      </c>
      <c r="Y6" s="51"/>
      <c r="Z6" s="51">
        <v>1</v>
      </c>
      <c r="AA6" s="51">
        <v>3</v>
      </c>
      <c r="AB6" s="51"/>
      <c r="AC6" s="51"/>
      <c r="AD6" s="51"/>
      <c r="AE6" s="51"/>
      <c r="AF6" s="51"/>
      <c r="AG6" s="51">
        <v>1</v>
      </c>
      <c r="AH6" s="56"/>
      <c r="AI6" s="37">
        <f t="shared" si="1"/>
        <v>7</v>
      </c>
      <c r="AJ6" s="31"/>
      <c r="AK6" s="31"/>
    </row>
    <row r="7" spans="1:37" s="38" customFormat="1" ht="14.25" customHeight="1" thickBot="1">
      <c r="A7" s="39" t="s">
        <v>3</v>
      </c>
      <c r="B7" s="40">
        <v>40461</v>
      </c>
      <c r="C7" s="41" t="s">
        <v>28</v>
      </c>
      <c r="D7" s="42">
        <v>1</v>
      </c>
      <c r="E7" s="42">
        <v>11</v>
      </c>
      <c r="F7" s="43" t="s">
        <v>14</v>
      </c>
      <c r="G7" s="30"/>
      <c r="H7" s="31"/>
      <c r="I7" s="44"/>
      <c r="J7" s="45"/>
      <c r="K7" s="46"/>
      <c r="L7" s="42"/>
      <c r="M7" s="42"/>
      <c r="N7" s="42"/>
      <c r="O7" s="42"/>
      <c r="P7" s="42"/>
      <c r="Q7" s="42"/>
      <c r="R7" s="42"/>
      <c r="S7" s="42"/>
      <c r="T7" s="42">
        <v>2</v>
      </c>
      <c r="U7" s="42"/>
      <c r="V7" s="42"/>
      <c r="W7" s="42"/>
      <c r="X7" s="42">
        <v>4</v>
      </c>
      <c r="Y7" s="42"/>
      <c r="Z7" s="42"/>
      <c r="AA7" s="42">
        <v>1</v>
      </c>
      <c r="AB7" s="42"/>
      <c r="AC7" s="42"/>
      <c r="AD7" s="42"/>
      <c r="AE7" s="42"/>
      <c r="AF7" s="42">
        <v>3</v>
      </c>
      <c r="AG7" s="42">
        <v>1</v>
      </c>
      <c r="AH7" s="47"/>
      <c r="AI7" s="37">
        <f t="shared" si="1"/>
        <v>11</v>
      </c>
      <c r="AJ7" s="31"/>
      <c r="AK7" s="31"/>
    </row>
    <row r="8" spans="1:37" s="38" customFormat="1" ht="14.25" customHeight="1" thickBot="1">
      <c r="A8" s="48" t="s">
        <v>4</v>
      </c>
      <c r="B8" s="49">
        <v>40468</v>
      </c>
      <c r="C8" s="50" t="s">
        <v>14</v>
      </c>
      <c r="D8" s="51">
        <v>6</v>
      </c>
      <c r="E8" s="51">
        <v>1</v>
      </c>
      <c r="F8" s="52" t="s">
        <v>23</v>
      </c>
      <c r="G8" s="30"/>
      <c r="H8" s="31"/>
      <c r="I8" s="53"/>
      <c r="J8" s="54"/>
      <c r="K8" s="55"/>
      <c r="L8" s="51"/>
      <c r="M8" s="51"/>
      <c r="N8" s="51"/>
      <c r="O8" s="51"/>
      <c r="P8" s="51"/>
      <c r="Q8" s="51"/>
      <c r="R8" s="51"/>
      <c r="S8" s="51"/>
      <c r="T8" s="51">
        <v>1</v>
      </c>
      <c r="U8" s="51"/>
      <c r="V8" s="51"/>
      <c r="W8" s="51"/>
      <c r="X8" s="51"/>
      <c r="Y8" s="51"/>
      <c r="Z8" s="51"/>
      <c r="AA8" s="51"/>
      <c r="AB8" s="51">
        <v>1</v>
      </c>
      <c r="AC8" s="51">
        <v>1</v>
      </c>
      <c r="AD8" s="51"/>
      <c r="AE8" s="51">
        <v>1</v>
      </c>
      <c r="AF8" s="51"/>
      <c r="AG8" s="51">
        <v>2</v>
      </c>
      <c r="AH8" s="56"/>
      <c r="AI8" s="37">
        <f t="shared" si="1"/>
        <v>6</v>
      </c>
      <c r="AJ8" s="31"/>
      <c r="AK8" s="31"/>
    </row>
    <row r="9" spans="1:37" s="38" customFormat="1" ht="14.25" customHeight="1" thickBot="1">
      <c r="A9" s="39" t="s">
        <v>5</v>
      </c>
      <c r="B9" s="40">
        <v>40482</v>
      </c>
      <c r="C9" s="57" t="s">
        <v>14</v>
      </c>
      <c r="D9" s="42">
        <v>14</v>
      </c>
      <c r="E9" s="42">
        <v>1</v>
      </c>
      <c r="F9" s="58" t="s">
        <v>27</v>
      </c>
      <c r="G9" s="30"/>
      <c r="H9" s="31"/>
      <c r="I9" s="44"/>
      <c r="J9" s="45"/>
      <c r="K9" s="46">
        <v>2</v>
      </c>
      <c r="L9" s="42">
        <v>1</v>
      </c>
      <c r="M9" s="42"/>
      <c r="N9" s="42">
        <v>1</v>
      </c>
      <c r="O9" s="42"/>
      <c r="P9" s="42"/>
      <c r="Q9" s="42"/>
      <c r="R9" s="42">
        <v>1</v>
      </c>
      <c r="S9" s="42"/>
      <c r="T9" s="42"/>
      <c r="U9" s="42"/>
      <c r="V9" s="42"/>
      <c r="W9" s="42"/>
      <c r="X9" s="42">
        <v>5</v>
      </c>
      <c r="Y9" s="42"/>
      <c r="Z9" s="42"/>
      <c r="AA9" s="42"/>
      <c r="AB9" s="42"/>
      <c r="AC9" s="42">
        <v>1</v>
      </c>
      <c r="AD9" s="42"/>
      <c r="AE9" s="42">
        <v>3</v>
      </c>
      <c r="AF9" s="42"/>
      <c r="AG9" s="42"/>
      <c r="AH9" s="47"/>
      <c r="AI9" s="37">
        <f t="shared" si="1"/>
        <v>14</v>
      </c>
      <c r="AJ9" s="31"/>
      <c r="AK9" s="31"/>
    </row>
    <row r="10" spans="1:37" s="38" customFormat="1" ht="14.25" customHeight="1" thickBot="1">
      <c r="A10" s="48" t="s">
        <v>6</v>
      </c>
      <c r="B10" s="49">
        <v>40503</v>
      </c>
      <c r="C10" s="59" t="s">
        <v>26</v>
      </c>
      <c r="D10" s="51">
        <v>0</v>
      </c>
      <c r="E10" s="51">
        <v>8</v>
      </c>
      <c r="F10" s="60" t="s">
        <v>14</v>
      </c>
      <c r="G10" s="30"/>
      <c r="H10" s="31"/>
      <c r="I10" s="53">
        <v>1</v>
      </c>
      <c r="J10" s="54"/>
      <c r="K10" s="55"/>
      <c r="L10" s="51"/>
      <c r="M10" s="51"/>
      <c r="N10" s="51">
        <v>1</v>
      </c>
      <c r="O10" s="51"/>
      <c r="P10" s="51"/>
      <c r="Q10" s="51"/>
      <c r="R10" s="51"/>
      <c r="S10" s="51"/>
      <c r="T10" s="51">
        <v>2</v>
      </c>
      <c r="U10" s="51"/>
      <c r="V10" s="51"/>
      <c r="W10" s="51"/>
      <c r="X10" s="51">
        <v>1</v>
      </c>
      <c r="Y10" s="51"/>
      <c r="Z10" s="51"/>
      <c r="AA10" s="51"/>
      <c r="AB10" s="51"/>
      <c r="AC10" s="51"/>
      <c r="AD10" s="51"/>
      <c r="AE10" s="51">
        <v>1</v>
      </c>
      <c r="AF10" s="51"/>
      <c r="AG10" s="51">
        <v>2</v>
      </c>
      <c r="AH10" s="56"/>
      <c r="AI10" s="37">
        <f t="shared" si="1"/>
        <v>8</v>
      </c>
      <c r="AJ10" s="31"/>
      <c r="AK10" s="31"/>
    </row>
    <row r="11" spans="1:37" s="38" customFormat="1" ht="14.25" customHeight="1">
      <c r="A11" s="39" t="s">
        <v>7</v>
      </c>
      <c r="B11" s="40">
        <v>40510</v>
      </c>
      <c r="C11" s="41" t="s">
        <v>24</v>
      </c>
      <c r="D11" s="61" t="s">
        <v>69</v>
      </c>
      <c r="E11" s="62"/>
      <c r="F11" s="43" t="s">
        <v>14</v>
      </c>
      <c r="G11" s="30"/>
      <c r="H11" s="31"/>
      <c r="I11" s="63"/>
      <c r="J11" s="64"/>
      <c r="K11" s="65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7"/>
      <c r="AI11" s="68"/>
      <c r="AJ11" s="31"/>
      <c r="AK11" s="31"/>
    </row>
    <row r="12" spans="1:37" s="38" customFormat="1" ht="14.25" customHeight="1" thickBot="1">
      <c r="A12" s="48" t="s">
        <v>8</v>
      </c>
      <c r="B12" s="49">
        <v>40517</v>
      </c>
      <c r="C12" s="69" t="s">
        <v>14</v>
      </c>
      <c r="D12" s="70" t="s">
        <v>69</v>
      </c>
      <c r="E12" s="71"/>
      <c r="F12" s="52" t="s">
        <v>25</v>
      </c>
      <c r="G12" s="30"/>
      <c r="H12" s="31"/>
      <c r="I12" s="72"/>
      <c r="J12" s="73"/>
      <c r="K12" s="74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6"/>
      <c r="AH12" s="77"/>
      <c r="AI12" s="68"/>
      <c r="AJ12" s="31"/>
      <c r="AK12" s="31"/>
    </row>
    <row r="13" spans="1:37" s="38" customFormat="1" ht="14.25" customHeight="1" thickBot="1">
      <c r="A13" s="39" t="s">
        <v>8</v>
      </c>
      <c r="B13" s="40">
        <v>40559</v>
      </c>
      <c r="C13" s="78" t="s">
        <v>14</v>
      </c>
      <c r="D13" s="42">
        <v>14</v>
      </c>
      <c r="E13" s="42">
        <v>2</v>
      </c>
      <c r="F13" s="58" t="s">
        <v>25</v>
      </c>
      <c r="G13" s="30"/>
      <c r="H13" s="31"/>
      <c r="I13" s="44"/>
      <c r="J13" s="45"/>
      <c r="K13" s="46">
        <v>1</v>
      </c>
      <c r="L13" s="42">
        <v>2</v>
      </c>
      <c r="M13" s="42">
        <v>4</v>
      </c>
      <c r="N13" s="42"/>
      <c r="O13" s="42"/>
      <c r="P13" s="42"/>
      <c r="Q13" s="42"/>
      <c r="R13" s="42"/>
      <c r="S13" s="42"/>
      <c r="T13" s="42"/>
      <c r="U13" s="42">
        <v>1</v>
      </c>
      <c r="V13" s="42"/>
      <c r="W13" s="42"/>
      <c r="X13" s="42">
        <v>4</v>
      </c>
      <c r="Y13" s="42"/>
      <c r="Z13" s="42"/>
      <c r="AA13" s="42"/>
      <c r="AB13" s="42"/>
      <c r="AC13" s="42"/>
      <c r="AD13" s="42"/>
      <c r="AE13" s="42">
        <v>2</v>
      </c>
      <c r="AF13" s="42"/>
      <c r="AG13" s="79"/>
      <c r="AH13" s="47"/>
      <c r="AI13" s="37">
        <f t="shared" si="1"/>
        <v>14</v>
      </c>
      <c r="AJ13" s="31"/>
      <c r="AK13" s="31"/>
    </row>
    <row r="14" spans="1:37" s="38" customFormat="1" ht="14.25" customHeight="1" thickBot="1">
      <c r="A14" s="48" t="s">
        <v>7</v>
      </c>
      <c r="B14" s="49">
        <v>40566</v>
      </c>
      <c r="C14" s="59" t="s">
        <v>24</v>
      </c>
      <c r="D14" s="70" t="s">
        <v>69</v>
      </c>
      <c r="E14" s="71"/>
      <c r="F14" s="80" t="s">
        <v>14</v>
      </c>
      <c r="G14" s="30"/>
      <c r="H14" s="31"/>
      <c r="I14" s="72"/>
      <c r="J14" s="73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6"/>
      <c r="AH14" s="77"/>
      <c r="AI14" s="68"/>
      <c r="AJ14" s="31"/>
      <c r="AK14" s="31"/>
    </row>
    <row r="15" spans="1:37" s="38" customFormat="1" ht="14.25" customHeight="1" thickBot="1">
      <c r="A15" s="39" t="s">
        <v>7</v>
      </c>
      <c r="B15" s="40">
        <v>40586</v>
      </c>
      <c r="C15" s="41" t="s">
        <v>24</v>
      </c>
      <c r="D15" s="42">
        <v>2</v>
      </c>
      <c r="E15" s="42">
        <v>3</v>
      </c>
      <c r="F15" s="43" t="s">
        <v>14</v>
      </c>
      <c r="G15" s="30"/>
      <c r="H15" s="31"/>
      <c r="I15" s="44"/>
      <c r="J15" s="45"/>
      <c r="K15" s="46"/>
      <c r="L15" s="42"/>
      <c r="M15" s="42"/>
      <c r="N15" s="42"/>
      <c r="O15" s="42"/>
      <c r="P15" s="42"/>
      <c r="Q15" s="42"/>
      <c r="R15" s="42">
        <v>2</v>
      </c>
      <c r="S15" s="42"/>
      <c r="T15" s="42"/>
      <c r="U15" s="42"/>
      <c r="V15" s="42"/>
      <c r="W15" s="42"/>
      <c r="X15" s="42"/>
      <c r="Y15" s="42"/>
      <c r="Z15" s="42">
        <v>1</v>
      </c>
      <c r="AA15" s="42"/>
      <c r="AB15" s="42"/>
      <c r="AC15" s="42"/>
      <c r="AD15" s="42"/>
      <c r="AE15" s="42"/>
      <c r="AF15" s="42"/>
      <c r="AG15" s="79"/>
      <c r="AH15" s="47"/>
      <c r="AI15" s="37">
        <f t="shared" si="1"/>
        <v>3</v>
      </c>
      <c r="AJ15" s="31"/>
      <c r="AK15" s="31"/>
    </row>
    <row r="16" spans="1:37" s="38" customFormat="1" ht="14.25" customHeight="1" thickBot="1">
      <c r="A16" s="48" t="s">
        <v>9</v>
      </c>
      <c r="B16" s="49">
        <v>40594</v>
      </c>
      <c r="C16" s="50" t="s">
        <v>14</v>
      </c>
      <c r="D16" s="51">
        <v>16</v>
      </c>
      <c r="E16" s="51">
        <v>0</v>
      </c>
      <c r="F16" s="52" t="s">
        <v>28</v>
      </c>
      <c r="G16" s="30"/>
      <c r="H16" s="31"/>
      <c r="I16" s="53"/>
      <c r="J16" s="54"/>
      <c r="K16" s="55">
        <v>1</v>
      </c>
      <c r="L16" s="51">
        <v>2</v>
      </c>
      <c r="M16" s="51"/>
      <c r="N16" s="51">
        <v>1</v>
      </c>
      <c r="O16" s="51"/>
      <c r="P16" s="51"/>
      <c r="Q16" s="51"/>
      <c r="R16" s="51">
        <v>3</v>
      </c>
      <c r="S16" s="51"/>
      <c r="T16" s="51">
        <v>4</v>
      </c>
      <c r="U16" s="51">
        <v>1</v>
      </c>
      <c r="V16" s="51"/>
      <c r="W16" s="51"/>
      <c r="X16" s="51">
        <v>4</v>
      </c>
      <c r="Y16" s="51"/>
      <c r="Z16" s="51"/>
      <c r="AA16" s="51"/>
      <c r="AB16" s="51"/>
      <c r="AC16" s="51"/>
      <c r="AD16" s="51"/>
      <c r="AE16" s="51"/>
      <c r="AF16" s="51"/>
      <c r="AG16" s="51"/>
      <c r="AH16" s="56"/>
      <c r="AI16" s="37">
        <f t="shared" si="1"/>
        <v>16</v>
      </c>
      <c r="AJ16" s="31"/>
      <c r="AK16" s="31"/>
    </row>
    <row r="17" spans="1:37" s="38" customFormat="1" ht="14.25" customHeight="1" thickBot="1">
      <c r="A17" s="39" t="s">
        <v>10</v>
      </c>
      <c r="B17" s="40">
        <v>40601</v>
      </c>
      <c r="C17" s="41" t="s">
        <v>23</v>
      </c>
      <c r="D17" s="61" t="s">
        <v>69</v>
      </c>
      <c r="E17" s="62"/>
      <c r="F17" s="43" t="s">
        <v>14</v>
      </c>
      <c r="G17" s="30"/>
      <c r="H17" s="31"/>
      <c r="I17" s="63"/>
      <c r="J17" s="64"/>
      <c r="K17" s="65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7"/>
      <c r="AI17" s="68"/>
      <c r="AJ17" s="31"/>
      <c r="AK17" s="31"/>
    </row>
    <row r="18" spans="1:37" s="38" customFormat="1" ht="14.25" customHeight="1" thickBot="1">
      <c r="A18" s="48" t="s">
        <v>11</v>
      </c>
      <c r="B18" s="49">
        <v>40608</v>
      </c>
      <c r="C18" s="59" t="s">
        <v>27</v>
      </c>
      <c r="D18" s="51">
        <v>1</v>
      </c>
      <c r="E18" s="51">
        <v>4</v>
      </c>
      <c r="F18" s="80" t="s">
        <v>14</v>
      </c>
      <c r="G18" s="30"/>
      <c r="H18" s="31"/>
      <c r="I18" s="53"/>
      <c r="J18" s="54"/>
      <c r="K18" s="55"/>
      <c r="L18" s="51"/>
      <c r="M18" s="51">
        <v>2</v>
      </c>
      <c r="N18" s="51"/>
      <c r="O18" s="51"/>
      <c r="P18" s="51"/>
      <c r="Q18" s="51"/>
      <c r="R18" s="51"/>
      <c r="S18" s="51"/>
      <c r="T18" s="51">
        <v>1</v>
      </c>
      <c r="U18" s="51"/>
      <c r="V18" s="51"/>
      <c r="W18" s="51"/>
      <c r="X18" s="51">
        <v>1</v>
      </c>
      <c r="Y18" s="51"/>
      <c r="Z18" s="51"/>
      <c r="AA18" s="51"/>
      <c r="AB18" s="51"/>
      <c r="AC18" s="51"/>
      <c r="AD18" s="51"/>
      <c r="AE18" s="51"/>
      <c r="AF18" s="51"/>
      <c r="AG18" s="51"/>
      <c r="AH18" s="56"/>
      <c r="AI18" s="37">
        <f t="shared" si="1"/>
        <v>4</v>
      </c>
      <c r="AJ18" s="31"/>
      <c r="AK18" s="31"/>
    </row>
    <row r="19" spans="1:37" s="38" customFormat="1" ht="14.25" customHeight="1" thickBot="1">
      <c r="A19" s="39" t="s">
        <v>12</v>
      </c>
      <c r="B19" s="40">
        <v>40615</v>
      </c>
      <c r="C19" s="57" t="s">
        <v>14</v>
      </c>
      <c r="D19" s="42">
        <v>8</v>
      </c>
      <c r="E19" s="42">
        <v>0</v>
      </c>
      <c r="F19" s="58" t="s">
        <v>26</v>
      </c>
      <c r="G19" s="30"/>
      <c r="H19" s="31"/>
      <c r="I19" s="44"/>
      <c r="J19" s="45"/>
      <c r="K19" s="46">
        <v>1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>
        <v>4</v>
      </c>
      <c r="Y19" s="42"/>
      <c r="Z19" s="42">
        <v>1</v>
      </c>
      <c r="AA19" s="42"/>
      <c r="AB19" s="42"/>
      <c r="AC19" s="42"/>
      <c r="AD19" s="42"/>
      <c r="AE19" s="42"/>
      <c r="AF19" s="42"/>
      <c r="AG19" s="42">
        <v>2</v>
      </c>
      <c r="AH19" s="47"/>
      <c r="AI19" s="37">
        <f t="shared" si="1"/>
        <v>8</v>
      </c>
      <c r="AJ19" s="31"/>
      <c r="AK19" s="31"/>
    </row>
    <row r="20" spans="1:37" s="38" customFormat="1" ht="14.25" customHeight="1" thickBot="1">
      <c r="A20" s="81" t="s">
        <v>10</v>
      </c>
      <c r="B20" s="82">
        <v>40636</v>
      </c>
      <c r="C20" s="83" t="s">
        <v>23</v>
      </c>
      <c r="D20" s="84">
        <v>2</v>
      </c>
      <c r="E20" s="84">
        <v>1</v>
      </c>
      <c r="F20" s="80" t="s">
        <v>14</v>
      </c>
      <c r="G20" s="30"/>
      <c r="H20" s="31"/>
      <c r="I20" s="85"/>
      <c r="J20" s="86"/>
      <c r="K20" s="87"/>
      <c r="L20" s="84"/>
      <c r="M20" s="84"/>
      <c r="N20" s="84"/>
      <c r="O20" s="84"/>
      <c r="P20" s="84"/>
      <c r="Q20" s="84"/>
      <c r="R20" s="84">
        <v>1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8"/>
      <c r="AI20" s="37">
        <f t="shared" si="1"/>
        <v>1</v>
      </c>
      <c r="AJ20" s="31"/>
      <c r="AK20" s="31"/>
    </row>
    <row r="21" spans="1:37" s="38" customFormat="1" ht="14.25" customHeight="1" thickBot="1">
      <c r="A21" s="89" t="s">
        <v>13</v>
      </c>
      <c r="B21" s="90">
        <v>40650</v>
      </c>
      <c r="C21" s="91" t="s">
        <v>22</v>
      </c>
      <c r="D21" s="91">
        <v>0</v>
      </c>
      <c r="E21" s="91">
        <v>6</v>
      </c>
      <c r="F21" s="92" t="s">
        <v>14</v>
      </c>
      <c r="G21" s="30"/>
      <c r="H21" s="31"/>
      <c r="I21" s="93"/>
      <c r="J21" s="94"/>
      <c r="K21" s="95"/>
      <c r="L21" s="96"/>
      <c r="M21" s="96"/>
      <c r="N21" s="96"/>
      <c r="O21" s="96"/>
      <c r="P21" s="96">
        <v>2</v>
      </c>
      <c r="Q21" s="96"/>
      <c r="R21" s="96"/>
      <c r="S21" s="96">
        <v>1</v>
      </c>
      <c r="T21" s="96">
        <v>1</v>
      </c>
      <c r="U21" s="96">
        <v>1</v>
      </c>
      <c r="V21" s="96"/>
      <c r="W21" s="96"/>
      <c r="X21" s="96"/>
      <c r="Y21" s="96"/>
      <c r="Z21" s="96">
        <v>1</v>
      </c>
      <c r="AA21" s="96"/>
      <c r="AB21" s="96"/>
      <c r="AC21" s="96"/>
      <c r="AD21" s="96"/>
      <c r="AE21" s="96"/>
      <c r="AF21" s="96"/>
      <c r="AG21" s="96"/>
      <c r="AH21" s="97"/>
      <c r="AI21" s="37">
        <f t="shared" si="1"/>
        <v>6</v>
      </c>
      <c r="AJ21" s="31"/>
      <c r="AK21" s="31"/>
    </row>
    <row r="22" spans="1:37" s="38" customFormat="1" ht="17.25" customHeight="1" thickBot="1" thickTop="1">
      <c r="A22" s="31"/>
      <c r="B22" s="31"/>
      <c r="C22" s="31"/>
      <c r="D22" s="31"/>
      <c r="E22" s="31"/>
      <c r="F22" s="31"/>
      <c r="G22" s="31"/>
      <c r="H22" s="98" t="s">
        <v>74</v>
      </c>
      <c r="I22" s="99">
        <f>SUM(I4:I21)</f>
        <v>1</v>
      </c>
      <c r="J22" s="99">
        <f aca="true" t="shared" si="2" ref="J22:AH22">SUM(J4:J21)</f>
        <v>0</v>
      </c>
      <c r="K22" s="99">
        <f t="shared" si="2"/>
        <v>5</v>
      </c>
      <c r="L22" s="99">
        <f t="shared" si="2"/>
        <v>7</v>
      </c>
      <c r="M22" s="99">
        <f t="shared" si="2"/>
        <v>6</v>
      </c>
      <c r="N22" s="99">
        <f t="shared" si="2"/>
        <v>3</v>
      </c>
      <c r="O22" s="99">
        <f t="shared" si="2"/>
        <v>0</v>
      </c>
      <c r="P22" s="99">
        <f t="shared" si="2"/>
        <v>2</v>
      </c>
      <c r="Q22" s="99">
        <f t="shared" si="2"/>
        <v>0</v>
      </c>
      <c r="R22" s="99">
        <f t="shared" si="2"/>
        <v>7</v>
      </c>
      <c r="S22" s="99">
        <f t="shared" si="2"/>
        <v>1</v>
      </c>
      <c r="T22" s="99">
        <f t="shared" si="2"/>
        <v>12</v>
      </c>
      <c r="U22" s="99">
        <f t="shared" si="2"/>
        <v>3</v>
      </c>
      <c r="V22" s="99">
        <f t="shared" si="2"/>
        <v>0</v>
      </c>
      <c r="W22" s="99">
        <f t="shared" si="2"/>
        <v>0</v>
      </c>
      <c r="X22" s="99">
        <f t="shared" si="2"/>
        <v>34</v>
      </c>
      <c r="Y22" s="99">
        <f t="shared" si="2"/>
        <v>0</v>
      </c>
      <c r="Z22" s="99">
        <f t="shared" si="2"/>
        <v>4</v>
      </c>
      <c r="AA22" s="99">
        <f t="shared" si="2"/>
        <v>4</v>
      </c>
      <c r="AB22" s="99">
        <f t="shared" si="2"/>
        <v>1</v>
      </c>
      <c r="AC22" s="99">
        <f t="shared" si="2"/>
        <v>4</v>
      </c>
      <c r="AD22" s="99">
        <f t="shared" si="2"/>
        <v>0</v>
      </c>
      <c r="AE22" s="99">
        <f t="shared" si="2"/>
        <v>8</v>
      </c>
      <c r="AF22" s="99">
        <f t="shared" si="2"/>
        <v>4</v>
      </c>
      <c r="AG22" s="99">
        <f t="shared" si="2"/>
        <v>17</v>
      </c>
      <c r="AH22" s="99">
        <f t="shared" si="2"/>
        <v>0</v>
      </c>
      <c r="AI22" s="100">
        <f>SUM(AI4:AI21)</f>
        <v>123</v>
      </c>
      <c r="AJ22" s="31"/>
      <c r="AK22" s="31"/>
    </row>
    <row r="23" spans="1:37" s="38" customFormat="1" ht="19.5" customHeight="1" thickBot="1" thickTop="1">
      <c r="A23" s="18" t="s">
        <v>86</v>
      </c>
      <c r="B23" s="19"/>
      <c r="C23" s="19"/>
      <c r="D23" s="19"/>
      <c r="E23" s="19"/>
      <c r="F23" s="20"/>
      <c r="G23" s="31"/>
      <c r="H23" s="10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102"/>
      <c r="AJ23" s="31"/>
      <c r="AK23" s="31"/>
    </row>
    <row r="24" spans="1:37" s="38" customFormat="1" ht="14.25" customHeight="1" thickBot="1" thickTop="1">
      <c r="A24" s="103" t="s">
        <v>71</v>
      </c>
      <c r="B24" s="49">
        <v>40664</v>
      </c>
      <c r="C24" s="104" t="s">
        <v>28</v>
      </c>
      <c r="D24" s="51">
        <v>1</v>
      </c>
      <c r="E24" s="51">
        <v>3</v>
      </c>
      <c r="F24" s="105" t="s">
        <v>14</v>
      </c>
      <c r="G24" s="31"/>
      <c r="H24" s="31"/>
      <c r="I24" s="85"/>
      <c r="J24" s="86"/>
      <c r="K24" s="87">
        <v>1</v>
      </c>
      <c r="L24" s="84">
        <v>1</v>
      </c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>
        <v>1</v>
      </c>
      <c r="AA24" s="84"/>
      <c r="AB24" s="84"/>
      <c r="AC24" s="84"/>
      <c r="AD24" s="84"/>
      <c r="AE24" s="84"/>
      <c r="AF24" s="84"/>
      <c r="AG24" s="84"/>
      <c r="AH24" s="88"/>
      <c r="AI24" s="106">
        <f>SUM(I24:AH24)</f>
        <v>3</v>
      </c>
      <c r="AJ24" s="31"/>
      <c r="AK24" s="31"/>
    </row>
    <row r="25" spans="1:37" s="38" customFormat="1" ht="14.25" customHeight="1" thickBot="1">
      <c r="A25" s="107" t="s">
        <v>79</v>
      </c>
      <c r="B25" s="108">
        <v>40678</v>
      </c>
      <c r="C25" s="109" t="s">
        <v>14</v>
      </c>
      <c r="D25" s="96">
        <v>6</v>
      </c>
      <c r="E25" s="96">
        <v>0</v>
      </c>
      <c r="F25" s="110" t="s">
        <v>27</v>
      </c>
      <c r="G25" s="31"/>
      <c r="H25" s="31"/>
      <c r="I25" s="93"/>
      <c r="J25" s="94"/>
      <c r="K25" s="95"/>
      <c r="L25" s="96">
        <v>1</v>
      </c>
      <c r="M25" s="96"/>
      <c r="N25" s="96"/>
      <c r="O25" s="96"/>
      <c r="P25" s="96"/>
      <c r="Q25" s="96"/>
      <c r="R25" s="96"/>
      <c r="S25" s="96"/>
      <c r="T25" s="96">
        <v>3</v>
      </c>
      <c r="U25" s="96"/>
      <c r="V25" s="96"/>
      <c r="W25" s="96"/>
      <c r="X25" s="96"/>
      <c r="Y25" s="96"/>
      <c r="Z25" s="96">
        <v>1</v>
      </c>
      <c r="AA25" s="96"/>
      <c r="AB25" s="96"/>
      <c r="AC25" s="96">
        <v>1</v>
      </c>
      <c r="AD25" s="96"/>
      <c r="AE25" s="96"/>
      <c r="AF25" s="96"/>
      <c r="AG25" s="96"/>
      <c r="AH25" s="97"/>
      <c r="AI25" s="106">
        <f>SUM(I25:AH25)</f>
        <v>6</v>
      </c>
      <c r="AJ25" s="31"/>
      <c r="AK25" s="31"/>
    </row>
    <row r="26" spans="1:37" s="38" customFormat="1" ht="14.25" customHeight="1" thickBot="1">
      <c r="A26" s="111" t="s">
        <v>83</v>
      </c>
      <c r="B26" s="112">
        <v>40692</v>
      </c>
      <c r="C26" s="113" t="s">
        <v>14</v>
      </c>
      <c r="D26" s="114">
        <v>2</v>
      </c>
      <c r="E26" s="114">
        <v>4</v>
      </c>
      <c r="F26" s="115" t="s">
        <v>23</v>
      </c>
      <c r="G26" s="31"/>
      <c r="H26" s="31"/>
      <c r="I26" s="85"/>
      <c r="J26" s="85"/>
      <c r="K26" s="84">
        <v>1</v>
      </c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>
        <v>1</v>
      </c>
      <c r="Y26" s="84"/>
      <c r="Z26" s="84"/>
      <c r="AA26" s="84"/>
      <c r="AB26" s="84"/>
      <c r="AC26" s="84"/>
      <c r="AD26" s="84"/>
      <c r="AE26" s="84"/>
      <c r="AF26" s="84"/>
      <c r="AG26" s="84"/>
      <c r="AH26" s="116"/>
      <c r="AI26" s="117">
        <f>SUM(I26:AH26)</f>
        <v>2</v>
      </c>
      <c r="AJ26" s="31"/>
      <c r="AK26" s="31"/>
    </row>
    <row r="27" spans="1:37" s="38" customFormat="1" ht="17.25" customHeight="1" thickBot="1" thickTop="1">
      <c r="A27" s="31"/>
      <c r="B27" s="31"/>
      <c r="C27" s="31"/>
      <c r="D27" s="31"/>
      <c r="E27" s="31"/>
      <c r="F27" s="31"/>
      <c r="G27" s="31"/>
      <c r="H27" s="98" t="s">
        <v>87</v>
      </c>
      <c r="I27" s="99">
        <f>SUM(I24:I26)</f>
        <v>0</v>
      </c>
      <c r="J27" s="99">
        <f aca="true" t="shared" si="3" ref="J27:AH27">SUM(J24:J26)</f>
        <v>0</v>
      </c>
      <c r="K27" s="99">
        <f t="shared" si="3"/>
        <v>2</v>
      </c>
      <c r="L27" s="99">
        <f t="shared" si="3"/>
        <v>2</v>
      </c>
      <c r="M27" s="99">
        <f t="shared" si="3"/>
        <v>0</v>
      </c>
      <c r="N27" s="99">
        <f t="shared" si="3"/>
        <v>0</v>
      </c>
      <c r="O27" s="99">
        <f t="shared" si="3"/>
        <v>0</v>
      </c>
      <c r="P27" s="99">
        <f t="shared" si="3"/>
        <v>0</v>
      </c>
      <c r="Q27" s="99">
        <f t="shared" si="3"/>
        <v>0</v>
      </c>
      <c r="R27" s="99">
        <f t="shared" si="3"/>
        <v>0</v>
      </c>
      <c r="S27" s="99">
        <f t="shared" si="3"/>
        <v>0</v>
      </c>
      <c r="T27" s="99">
        <f t="shared" si="3"/>
        <v>3</v>
      </c>
      <c r="U27" s="99">
        <f t="shared" si="3"/>
        <v>0</v>
      </c>
      <c r="V27" s="99">
        <f t="shared" si="3"/>
        <v>0</v>
      </c>
      <c r="W27" s="99">
        <f t="shared" si="3"/>
        <v>0</v>
      </c>
      <c r="X27" s="99">
        <f t="shared" si="3"/>
        <v>1</v>
      </c>
      <c r="Y27" s="99">
        <f t="shared" si="3"/>
        <v>0</v>
      </c>
      <c r="Z27" s="99">
        <f t="shared" si="3"/>
        <v>2</v>
      </c>
      <c r="AA27" s="99">
        <f t="shared" si="3"/>
        <v>0</v>
      </c>
      <c r="AB27" s="99">
        <f t="shared" si="3"/>
        <v>0</v>
      </c>
      <c r="AC27" s="99">
        <f t="shared" si="3"/>
        <v>1</v>
      </c>
      <c r="AD27" s="99">
        <f t="shared" si="3"/>
        <v>0</v>
      </c>
      <c r="AE27" s="99">
        <f t="shared" si="3"/>
        <v>0</v>
      </c>
      <c r="AF27" s="99">
        <f t="shared" si="3"/>
        <v>0</v>
      </c>
      <c r="AG27" s="99">
        <f t="shared" si="3"/>
        <v>0</v>
      </c>
      <c r="AH27" s="99">
        <f t="shared" si="3"/>
        <v>0</v>
      </c>
      <c r="AI27" s="100">
        <f>SUM(AI24:AI26)</f>
        <v>11</v>
      </c>
      <c r="AJ27" s="31"/>
      <c r="AK27" s="31"/>
    </row>
    <row r="28" spans="1:37" s="38" customFormat="1" ht="19.5" customHeight="1" thickBot="1" thickTop="1">
      <c r="A28" s="18" t="s">
        <v>18</v>
      </c>
      <c r="B28" s="19"/>
      <c r="C28" s="19"/>
      <c r="D28" s="19"/>
      <c r="E28" s="19"/>
      <c r="F28" s="20"/>
      <c r="G28" s="30"/>
      <c r="H28" s="31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9"/>
      <c r="AJ28" s="31"/>
      <c r="AK28" s="31"/>
    </row>
    <row r="29" spans="1:37" s="38" customFormat="1" ht="14.25" customHeight="1" thickBot="1" thickTop="1">
      <c r="A29" s="120" t="s">
        <v>37</v>
      </c>
      <c r="B29" s="121">
        <v>40454</v>
      </c>
      <c r="C29" s="122" t="s">
        <v>27</v>
      </c>
      <c r="D29" s="123">
        <v>2</v>
      </c>
      <c r="E29" s="123">
        <v>5</v>
      </c>
      <c r="F29" s="124" t="s">
        <v>14</v>
      </c>
      <c r="G29" s="30"/>
      <c r="H29" s="31"/>
      <c r="I29" s="125"/>
      <c r="J29" s="33"/>
      <c r="K29" s="34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>
        <v>1</v>
      </c>
      <c r="Y29" s="35"/>
      <c r="Z29" s="35"/>
      <c r="AA29" s="35"/>
      <c r="AB29" s="35"/>
      <c r="AC29" s="35">
        <v>1</v>
      </c>
      <c r="AD29" s="35"/>
      <c r="AE29" s="35">
        <v>1</v>
      </c>
      <c r="AF29" s="35"/>
      <c r="AG29" s="35">
        <v>2</v>
      </c>
      <c r="AH29" s="36"/>
      <c r="AI29" s="126">
        <f>SUM(I29:AH29)</f>
        <v>5</v>
      </c>
      <c r="AJ29" s="31"/>
      <c r="AK29" s="31"/>
    </row>
    <row r="30" spans="1:37" s="38" customFormat="1" ht="14.25" customHeight="1" thickBot="1">
      <c r="A30" s="107" t="s">
        <v>36</v>
      </c>
      <c r="B30" s="108">
        <v>40475</v>
      </c>
      <c r="C30" s="127" t="s">
        <v>14</v>
      </c>
      <c r="D30" s="96">
        <v>13</v>
      </c>
      <c r="E30" s="96">
        <v>2</v>
      </c>
      <c r="F30" s="128" t="s">
        <v>65</v>
      </c>
      <c r="G30" s="30"/>
      <c r="H30" s="31"/>
      <c r="I30" s="93"/>
      <c r="J30" s="94"/>
      <c r="K30" s="95"/>
      <c r="L30" s="96"/>
      <c r="M30" s="96"/>
      <c r="N30" s="96"/>
      <c r="O30" s="96">
        <v>1</v>
      </c>
      <c r="P30" s="96"/>
      <c r="Q30" s="96"/>
      <c r="R30" s="96"/>
      <c r="S30" s="96">
        <v>3</v>
      </c>
      <c r="T30" s="96"/>
      <c r="U30" s="96"/>
      <c r="V30" s="96"/>
      <c r="W30" s="96"/>
      <c r="X30" s="96">
        <v>5</v>
      </c>
      <c r="Y30" s="96"/>
      <c r="Z30" s="96"/>
      <c r="AA30" s="96"/>
      <c r="AB30" s="96"/>
      <c r="AC30" s="96"/>
      <c r="AD30" s="96">
        <v>1</v>
      </c>
      <c r="AE30" s="96">
        <v>2</v>
      </c>
      <c r="AF30" s="96">
        <v>1</v>
      </c>
      <c r="AG30" s="96"/>
      <c r="AH30" s="97"/>
      <c r="AI30" s="126">
        <f>SUM(I30:AH30)</f>
        <v>13</v>
      </c>
      <c r="AJ30" s="31"/>
      <c r="AK30" s="31"/>
    </row>
    <row r="31" spans="1:37" s="38" customFormat="1" ht="14.25" customHeight="1" thickBot="1">
      <c r="A31" s="129" t="s">
        <v>71</v>
      </c>
      <c r="B31" s="112">
        <v>40643</v>
      </c>
      <c r="C31" s="114" t="s">
        <v>23</v>
      </c>
      <c r="D31" s="114">
        <v>3</v>
      </c>
      <c r="E31" s="114">
        <v>0</v>
      </c>
      <c r="F31" s="130" t="s">
        <v>14</v>
      </c>
      <c r="G31" s="30"/>
      <c r="H31" s="31"/>
      <c r="I31" s="85"/>
      <c r="J31" s="85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116"/>
      <c r="AI31" s="131">
        <f>SUM(I31:AH31)</f>
        <v>0</v>
      </c>
      <c r="AJ31" s="31"/>
      <c r="AK31" s="31"/>
    </row>
    <row r="32" spans="1:37" s="38" customFormat="1" ht="17.25" customHeight="1" thickBot="1" thickTop="1">
      <c r="A32" s="132"/>
      <c r="B32" s="132"/>
      <c r="C32" s="132"/>
      <c r="D32" s="133"/>
      <c r="E32" s="133"/>
      <c r="F32" s="132"/>
      <c r="G32" s="30"/>
      <c r="H32" s="98" t="s">
        <v>75</v>
      </c>
      <c r="I32" s="99">
        <f>SUM(I29:I31)</f>
        <v>0</v>
      </c>
      <c r="J32" s="99">
        <f aca="true" t="shared" si="4" ref="J32:AH32">SUM(J29:J31)</f>
        <v>0</v>
      </c>
      <c r="K32" s="99">
        <f t="shared" si="4"/>
        <v>0</v>
      </c>
      <c r="L32" s="99">
        <f t="shared" si="4"/>
        <v>0</v>
      </c>
      <c r="M32" s="99">
        <f t="shared" si="4"/>
        <v>0</v>
      </c>
      <c r="N32" s="99">
        <f t="shared" si="4"/>
        <v>0</v>
      </c>
      <c r="O32" s="99">
        <f t="shared" si="4"/>
        <v>1</v>
      </c>
      <c r="P32" s="99">
        <f t="shared" si="4"/>
        <v>0</v>
      </c>
      <c r="Q32" s="99">
        <f t="shared" si="4"/>
        <v>0</v>
      </c>
      <c r="R32" s="99">
        <f t="shared" si="4"/>
        <v>0</v>
      </c>
      <c r="S32" s="99">
        <f t="shared" si="4"/>
        <v>3</v>
      </c>
      <c r="T32" s="99">
        <f t="shared" si="4"/>
        <v>0</v>
      </c>
      <c r="U32" s="99">
        <f t="shared" si="4"/>
        <v>0</v>
      </c>
      <c r="V32" s="99">
        <f t="shared" si="4"/>
        <v>0</v>
      </c>
      <c r="W32" s="99">
        <f t="shared" si="4"/>
        <v>0</v>
      </c>
      <c r="X32" s="99">
        <f t="shared" si="4"/>
        <v>6</v>
      </c>
      <c r="Y32" s="99">
        <f t="shared" si="4"/>
        <v>0</v>
      </c>
      <c r="Z32" s="99">
        <f t="shared" si="4"/>
        <v>0</v>
      </c>
      <c r="AA32" s="99">
        <f t="shared" si="4"/>
        <v>0</v>
      </c>
      <c r="AB32" s="99">
        <f t="shared" si="4"/>
        <v>0</v>
      </c>
      <c r="AC32" s="99">
        <f t="shared" si="4"/>
        <v>1</v>
      </c>
      <c r="AD32" s="99">
        <f t="shared" si="4"/>
        <v>1</v>
      </c>
      <c r="AE32" s="99">
        <f t="shared" si="4"/>
        <v>3</v>
      </c>
      <c r="AF32" s="99">
        <f t="shared" si="4"/>
        <v>1</v>
      </c>
      <c r="AG32" s="99">
        <f t="shared" si="4"/>
        <v>2</v>
      </c>
      <c r="AH32" s="99">
        <f t="shared" si="4"/>
        <v>0</v>
      </c>
      <c r="AI32" s="100">
        <f>SUM(AI29:AI31)</f>
        <v>18</v>
      </c>
      <c r="AJ32" s="31"/>
      <c r="AK32" s="31"/>
    </row>
    <row r="33" spans="1:37" s="38" customFormat="1" ht="19.5" customHeight="1" thickBot="1" thickTop="1">
      <c r="A33" s="18" t="s">
        <v>19</v>
      </c>
      <c r="B33" s="19"/>
      <c r="C33" s="19"/>
      <c r="D33" s="19"/>
      <c r="E33" s="19"/>
      <c r="F33" s="20"/>
      <c r="G33" s="30"/>
      <c r="H33" s="31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9"/>
      <c r="AJ33" s="31"/>
      <c r="AK33" s="31"/>
    </row>
    <row r="34" spans="1:37" s="38" customFormat="1" ht="14.25" customHeight="1" thickBot="1" thickTop="1">
      <c r="A34" s="134" t="s">
        <v>15</v>
      </c>
      <c r="B34" s="26">
        <v>40489</v>
      </c>
      <c r="C34" s="135" t="s">
        <v>39</v>
      </c>
      <c r="D34" s="28">
        <v>1</v>
      </c>
      <c r="E34" s="28">
        <v>7</v>
      </c>
      <c r="F34" s="80" t="s">
        <v>14</v>
      </c>
      <c r="G34" s="30"/>
      <c r="H34" s="31"/>
      <c r="I34" s="125">
        <v>1</v>
      </c>
      <c r="J34" s="33"/>
      <c r="K34" s="34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>
        <v>2</v>
      </c>
      <c r="AF34" s="35"/>
      <c r="AG34" s="35">
        <v>4</v>
      </c>
      <c r="AH34" s="36"/>
      <c r="AI34" s="126">
        <f aca="true" t="shared" si="5" ref="AI34:AI39">SUM(I34:AH34)</f>
        <v>7</v>
      </c>
      <c r="AJ34" s="31"/>
      <c r="AK34" s="31"/>
    </row>
    <row r="35" spans="1:37" s="38" customFormat="1" ht="14.25" customHeight="1" thickBot="1">
      <c r="A35" s="136" t="s">
        <v>36</v>
      </c>
      <c r="B35" s="40">
        <v>40524</v>
      </c>
      <c r="C35" s="78" t="s">
        <v>14</v>
      </c>
      <c r="D35" s="137" t="s">
        <v>69</v>
      </c>
      <c r="E35" s="137"/>
      <c r="F35" s="138" t="s">
        <v>67</v>
      </c>
      <c r="G35" s="30"/>
      <c r="H35" s="31"/>
      <c r="I35" s="63"/>
      <c r="J35" s="64"/>
      <c r="K35" s="65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7"/>
      <c r="AI35" s="139"/>
      <c r="AJ35" s="31"/>
      <c r="AK35" s="31"/>
    </row>
    <row r="36" spans="1:37" s="38" customFormat="1" ht="14.25" customHeight="1" thickBot="1">
      <c r="A36" s="140" t="s">
        <v>36</v>
      </c>
      <c r="B36" s="141">
        <v>40580</v>
      </c>
      <c r="C36" s="142" t="s">
        <v>14</v>
      </c>
      <c r="D36" s="143">
        <v>3</v>
      </c>
      <c r="E36" s="143">
        <v>0</v>
      </c>
      <c r="F36" s="144" t="s">
        <v>67</v>
      </c>
      <c r="G36" s="30"/>
      <c r="H36" s="38" t="s">
        <v>70</v>
      </c>
      <c r="I36" s="85"/>
      <c r="J36" s="86">
        <v>3</v>
      </c>
      <c r="K36" s="87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145"/>
      <c r="AI36" s="126">
        <f t="shared" si="5"/>
        <v>3</v>
      </c>
      <c r="AJ36" s="31"/>
      <c r="AK36" s="31"/>
    </row>
    <row r="37" spans="1:37" s="38" customFormat="1" ht="14.25" customHeight="1" thickBot="1">
      <c r="A37" s="136" t="s">
        <v>71</v>
      </c>
      <c r="B37" s="40">
        <v>40629</v>
      </c>
      <c r="C37" s="146" t="s">
        <v>78</v>
      </c>
      <c r="D37" s="42">
        <v>1</v>
      </c>
      <c r="E37" s="42">
        <v>3</v>
      </c>
      <c r="F37" s="147" t="s">
        <v>14</v>
      </c>
      <c r="G37" s="30"/>
      <c r="I37" s="93"/>
      <c r="J37" s="93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>
        <v>1</v>
      </c>
      <c r="V37" s="96"/>
      <c r="W37" s="96"/>
      <c r="X37" s="96">
        <v>1</v>
      </c>
      <c r="Y37" s="96"/>
      <c r="Z37" s="96">
        <v>1</v>
      </c>
      <c r="AA37" s="96"/>
      <c r="AB37" s="96"/>
      <c r="AC37" s="96"/>
      <c r="AD37" s="96"/>
      <c r="AE37" s="96"/>
      <c r="AF37" s="96"/>
      <c r="AG37" s="96"/>
      <c r="AH37" s="148"/>
      <c r="AI37" s="131">
        <f t="shared" si="5"/>
        <v>3</v>
      </c>
      <c r="AJ37" s="31"/>
      <c r="AK37" s="31"/>
    </row>
    <row r="38" spans="1:37" s="38" customFormat="1" ht="14.25" customHeight="1" thickBot="1">
      <c r="A38" s="103" t="s">
        <v>79</v>
      </c>
      <c r="B38" s="49">
        <v>40658</v>
      </c>
      <c r="C38" s="104" t="s">
        <v>80</v>
      </c>
      <c r="D38" s="51">
        <v>1</v>
      </c>
      <c r="E38" s="51">
        <v>2</v>
      </c>
      <c r="F38" s="105" t="s">
        <v>14</v>
      </c>
      <c r="G38" s="30"/>
      <c r="H38" s="38" t="s">
        <v>81</v>
      </c>
      <c r="I38" s="85"/>
      <c r="J38" s="85"/>
      <c r="K38" s="84"/>
      <c r="L38" s="84"/>
      <c r="M38" s="84"/>
      <c r="N38" s="84"/>
      <c r="O38" s="84"/>
      <c r="P38" s="84"/>
      <c r="Q38" s="84"/>
      <c r="R38" s="84">
        <v>1</v>
      </c>
      <c r="S38" s="84"/>
      <c r="T38" s="84">
        <v>1</v>
      </c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8"/>
      <c r="AI38" s="126">
        <f t="shared" si="5"/>
        <v>2</v>
      </c>
      <c r="AJ38" s="31"/>
      <c r="AK38" s="31"/>
    </row>
    <row r="39" spans="1:37" s="38" customFormat="1" ht="14.25" customHeight="1" thickBot="1">
      <c r="A39" s="149" t="s">
        <v>83</v>
      </c>
      <c r="B39" s="150">
        <v>40705</v>
      </c>
      <c r="C39" s="151" t="s">
        <v>84</v>
      </c>
      <c r="D39" s="152">
        <v>1</v>
      </c>
      <c r="E39" s="152">
        <v>5</v>
      </c>
      <c r="F39" s="153" t="s">
        <v>14</v>
      </c>
      <c r="G39" s="30"/>
      <c r="H39" s="38" t="s">
        <v>85</v>
      </c>
      <c r="I39" s="154"/>
      <c r="J39" s="154"/>
      <c r="K39" s="91"/>
      <c r="L39" s="91">
        <v>1</v>
      </c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>
        <v>1</v>
      </c>
      <c r="Y39" s="91"/>
      <c r="Z39" s="91">
        <v>1</v>
      </c>
      <c r="AA39" s="91"/>
      <c r="AB39" s="91"/>
      <c r="AC39" s="91"/>
      <c r="AD39" s="91"/>
      <c r="AE39" s="91">
        <v>1</v>
      </c>
      <c r="AF39" s="91"/>
      <c r="AG39" s="91">
        <v>1</v>
      </c>
      <c r="AH39" s="155"/>
      <c r="AI39" s="131">
        <f t="shared" si="5"/>
        <v>5</v>
      </c>
      <c r="AJ39" s="31"/>
      <c r="AK39" s="31"/>
    </row>
    <row r="40" spans="1:37" s="38" customFormat="1" ht="17.25" customHeight="1" thickBot="1" thickTop="1">
      <c r="A40" s="156"/>
      <c r="B40" s="157"/>
      <c r="C40" s="158"/>
      <c r="D40" s="159"/>
      <c r="E40" s="160"/>
      <c r="F40" s="160"/>
      <c r="G40" s="161"/>
      <c r="H40" s="98" t="s">
        <v>76</v>
      </c>
      <c r="I40" s="99">
        <f>SUM(I34:I39)</f>
        <v>1</v>
      </c>
      <c r="J40" s="99">
        <f aca="true" t="shared" si="6" ref="J40:AH40">SUM(J34:J39)</f>
        <v>3</v>
      </c>
      <c r="K40" s="99">
        <f t="shared" si="6"/>
        <v>0</v>
      </c>
      <c r="L40" s="99">
        <f t="shared" si="6"/>
        <v>1</v>
      </c>
      <c r="M40" s="99">
        <f t="shared" si="6"/>
        <v>0</v>
      </c>
      <c r="N40" s="99">
        <f t="shared" si="6"/>
        <v>0</v>
      </c>
      <c r="O40" s="99">
        <f t="shared" si="6"/>
        <v>0</v>
      </c>
      <c r="P40" s="99">
        <f t="shared" si="6"/>
        <v>0</v>
      </c>
      <c r="Q40" s="99">
        <f t="shared" si="6"/>
        <v>0</v>
      </c>
      <c r="R40" s="99">
        <f t="shared" si="6"/>
        <v>1</v>
      </c>
      <c r="S40" s="99">
        <f t="shared" si="6"/>
        <v>0</v>
      </c>
      <c r="T40" s="99">
        <f t="shared" si="6"/>
        <v>1</v>
      </c>
      <c r="U40" s="99">
        <f t="shared" si="6"/>
        <v>1</v>
      </c>
      <c r="V40" s="99">
        <f t="shared" si="6"/>
        <v>0</v>
      </c>
      <c r="W40" s="99">
        <f t="shared" si="6"/>
        <v>0</v>
      </c>
      <c r="X40" s="99">
        <f t="shared" si="6"/>
        <v>2</v>
      </c>
      <c r="Y40" s="99">
        <f t="shared" si="6"/>
        <v>0</v>
      </c>
      <c r="Z40" s="99">
        <f t="shared" si="6"/>
        <v>2</v>
      </c>
      <c r="AA40" s="99">
        <f t="shared" si="6"/>
        <v>0</v>
      </c>
      <c r="AB40" s="99">
        <f t="shared" si="6"/>
        <v>0</v>
      </c>
      <c r="AC40" s="99">
        <f t="shared" si="6"/>
        <v>0</v>
      </c>
      <c r="AD40" s="99">
        <f t="shared" si="6"/>
        <v>0</v>
      </c>
      <c r="AE40" s="99">
        <f t="shared" si="6"/>
        <v>3</v>
      </c>
      <c r="AF40" s="99">
        <f t="shared" si="6"/>
        <v>0</v>
      </c>
      <c r="AG40" s="99">
        <f t="shared" si="6"/>
        <v>5</v>
      </c>
      <c r="AH40" s="99">
        <f t="shared" si="6"/>
        <v>0</v>
      </c>
      <c r="AI40" s="100">
        <f>SUM(AI34:AI39)</f>
        <v>20</v>
      </c>
      <c r="AJ40" s="31"/>
      <c r="AK40" s="31"/>
    </row>
    <row r="41" spans="1:37" s="164" customFormat="1" ht="14.25" customHeight="1" hidden="1" thickBot="1">
      <c r="A41" s="162"/>
      <c r="B41" s="163"/>
      <c r="C41" s="162"/>
      <c r="D41" s="162"/>
      <c r="E41" s="162"/>
      <c r="F41" s="162"/>
      <c r="G41" s="162"/>
      <c r="H41" s="164" t="s">
        <v>34</v>
      </c>
      <c r="I41" s="164">
        <f aca="true" t="shared" si="7" ref="I41:AH41">IF(I2&lt;&gt;"",I3*10)</f>
        <v>20</v>
      </c>
      <c r="J41" s="164">
        <f t="shared" si="7"/>
        <v>30</v>
      </c>
      <c r="K41" s="164">
        <f t="shared" si="7"/>
        <v>70</v>
      </c>
      <c r="L41" s="164">
        <f t="shared" si="7"/>
        <v>100</v>
      </c>
      <c r="M41" s="164">
        <f t="shared" si="7"/>
        <v>60</v>
      </c>
      <c r="N41" s="164">
        <f t="shared" si="7"/>
        <v>30</v>
      </c>
      <c r="O41" s="164">
        <f t="shared" si="7"/>
        <v>10</v>
      </c>
      <c r="P41" s="164">
        <f t="shared" si="7"/>
        <v>20</v>
      </c>
      <c r="Q41" s="164">
        <f t="shared" si="7"/>
        <v>0</v>
      </c>
      <c r="R41" s="164">
        <f t="shared" si="7"/>
        <v>80</v>
      </c>
      <c r="S41" s="164">
        <f t="shared" si="7"/>
        <v>40</v>
      </c>
      <c r="T41" s="164">
        <f t="shared" si="7"/>
        <v>160</v>
      </c>
      <c r="U41" s="164">
        <f t="shared" si="7"/>
        <v>40</v>
      </c>
      <c r="V41" s="164">
        <f t="shared" si="7"/>
        <v>0</v>
      </c>
      <c r="W41" s="164">
        <f t="shared" si="7"/>
        <v>0</v>
      </c>
      <c r="X41" s="164">
        <f t="shared" si="7"/>
        <v>430</v>
      </c>
      <c r="Y41" s="164">
        <f t="shared" si="7"/>
        <v>0</v>
      </c>
      <c r="Z41" s="164">
        <f t="shared" si="7"/>
        <v>80</v>
      </c>
      <c r="AA41" s="164">
        <f t="shared" si="7"/>
        <v>40</v>
      </c>
      <c r="AB41" s="164">
        <f t="shared" si="7"/>
        <v>10</v>
      </c>
      <c r="AC41" s="164">
        <f t="shared" si="7"/>
        <v>60</v>
      </c>
      <c r="AD41" s="164">
        <f t="shared" si="7"/>
        <v>10</v>
      </c>
      <c r="AE41" s="164">
        <f t="shared" si="7"/>
        <v>140</v>
      </c>
      <c r="AF41" s="164">
        <f t="shared" si="7"/>
        <v>50</v>
      </c>
      <c r="AG41" s="164">
        <f t="shared" si="7"/>
        <v>240</v>
      </c>
      <c r="AH41" s="164">
        <f t="shared" si="7"/>
        <v>0</v>
      </c>
      <c r="AJ41" s="1"/>
      <c r="AK41" s="1"/>
    </row>
    <row r="42" spans="8:37" ht="19.5" customHeight="1" thickBot="1" thickTop="1">
      <c r="H42" s="167" t="s">
        <v>33</v>
      </c>
      <c r="I42" s="168">
        <f>IF(I2&lt;&gt;"",COUNTIF($I$41:AH41,"&gt;"&amp;I41)+COUNTIF(I$41:$I41,I41),"")</f>
        <v>17</v>
      </c>
      <c r="J42" s="168">
        <f>IF(J2&lt;&gt;"",COUNTIF($I$41:AG41,"&gt;"&amp;J41)+COUNTIF($I$41:J41,J41),"")</f>
        <v>15</v>
      </c>
      <c r="K42" s="168">
        <f>IF(K2&lt;&gt;"",COUNTIF($I$41:AH41,"&gt;"&amp;K41)+COUNTIF($I$41:K41,K41),"")</f>
        <v>8</v>
      </c>
      <c r="L42" s="168">
        <f>IF(L2&lt;&gt;"",COUNTIF($I$41:AH41,"&gt;"&amp;L41)+COUNTIF($I$41:L41,L41),"")</f>
        <v>5</v>
      </c>
      <c r="M42" s="168">
        <f>IF(M2&lt;&gt;"",COUNTIF($I$41:AH41,"&gt;"&amp;M41)+COUNTIF($I$41:M41,M41),"")</f>
        <v>9</v>
      </c>
      <c r="N42" s="168">
        <f>IF(N2&lt;&gt;"",COUNTIF($I$41:AH41,"&gt;"&amp;N41)+COUNTIF($I$41:N41,N41),"")</f>
        <v>16</v>
      </c>
      <c r="O42" s="168">
        <f>IF(O2&lt;&gt;"",COUNTIF($I$41:AH41,"&gt;"&amp;O41)+COUNTIF($I$41:O41,O41),"")</f>
        <v>19</v>
      </c>
      <c r="P42" s="168">
        <f>IF(P2&lt;&gt;"",COUNTIF($I$41:AH41,"&gt;"&amp;P41)+COUNTIF($I$41:P41,P41),"")</f>
        <v>18</v>
      </c>
      <c r="Q42" s="168">
        <f>IF(Q2&lt;&gt;"",COUNTIF($I$41:AH41,"&gt;"&amp;Q41)+COUNTIF($I$41:Q41,Q41),"")</f>
        <v>22</v>
      </c>
      <c r="R42" s="168">
        <f>IF(R2&lt;&gt;"",COUNTIF($I$41:AH41,"&gt;"&amp;R41)+COUNTIF($I$41:R41,R41),"")</f>
        <v>6</v>
      </c>
      <c r="S42" s="168">
        <f>IF(S2&lt;&gt;"",COUNTIF($I$41:AH41,"&gt;"&amp;S41)+COUNTIF($I$41:S41,S41),"")</f>
        <v>12</v>
      </c>
      <c r="T42" s="168">
        <f>IF(T2&lt;&gt;"",COUNTIF($I$41:AH41,"&gt;"&amp;T41)+COUNTIF($I$41:T41,T41),"")</f>
        <v>3</v>
      </c>
      <c r="U42" s="168">
        <f>IF(U2&lt;&gt;"",COUNTIF($I$41:AH41,"&gt;"&amp;U41)+COUNTIF($I$41:U41,U41),"")</f>
        <v>13</v>
      </c>
      <c r="V42" s="168">
        <f>IF(V2&lt;&gt;"",COUNTIF($I$41:AH41,"&gt;"&amp;V41)+COUNTIF($I$41:V41,V41),"")</f>
        <v>23</v>
      </c>
      <c r="W42" s="168">
        <f>IF(W2&lt;&gt;"",COUNTIF($I$41:AH41,"&gt;"&amp;W41)+COUNTIF($I$41:W41,W41),"")</f>
        <v>24</v>
      </c>
      <c r="X42" s="168">
        <f>IF(X2&lt;&gt;"",COUNTIF($I$41:AH41,"&gt;"&amp;X41)+COUNTIF($I$41:X41,X41),"")</f>
        <v>1</v>
      </c>
      <c r="Y42" s="168">
        <f>IF(Y2&lt;&gt;"",COUNTIF($I$41:AH41,"&gt;"&amp;Y41)+COUNTIF($I$41:Y41,Y41),"")</f>
        <v>25</v>
      </c>
      <c r="Z42" s="168">
        <f>IF(Z2&lt;&gt;"",COUNTIF($I$41:AH41,"&gt;"&amp;Z41)+COUNTIF($I$41:Z41,Z41),"")</f>
        <v>7</v>
      </c>
      <c r="AA42" s="168">
        <f>IF(AA2&lt;&gt;"",COUNTIF($I$41:AH41,"&gt;"&amp;AA41)+COUNTIF($I$41:AA41,AA41),"")</f>
        <v>14</v>
      </c>
      <c r="AB42" s="168">
        <f>IF(AB2&lt;&gt;"",COUNTIF($I$41:AH41,"&gt;"&amp;AB41)+COUNTIF($I$41:AB41,AB41),"")</f>
        <v>20</v>
      </c>
      <c r="AC42" s="168">
        <f>IF(AC2&lt;&gt;"",COUNTIF($I$41:AH41,"&gt;"&amp;AC41)+COUNTIF($I$41:AC41,AC41),"")</f>
        <v>10</v>
      </c>
      <c r="AD42" s="168">
        <f>IF(AD2&lt;&gt;"",COUNTIF($I$41:AH41,"&gt;"&amp;AD41)+COUNTIF($I$41:AD41,AD41),"")</f>
        <v>21</v>
      </c>
      <c r="AE42" s="168">
        <f>IF(AE2&lt;&gt;"",COUNTIF($I$41:AH41,"&gt;"&amp;AE41)+COUNTIF($I$41:AE41,AE41),"")</f>
        <v>4</v>
      </c>
      <c r="AF42" s="168">
        <f>IF(AF2&lt;&gt;"",COUNTIF($I$41:AH41,"&gt;"&amp;AF41)+COUNTIF($I$41:AF41,AF41),"")</f>
        <v>11</v>
      </c>
      <c r="AG42" s="168">
        <f>IF(AG2&lt;&gt;"",COUNTIF($I$41:AH41,"&gt;"&amp;AG41)+COUNTIF($I$41:AG41,AG41),"")</f>
        <v>2</v>
      </c>
      <c r="AH42" s="168">
        <f>IF(AH2&lt;&gt;"",COUNTIF($I$41:AH41,"&gt;"&amp;AH41)+COUNTIF($I$41:AH41,AH41),"")</f>
        <v>26</v>
      </c>
      <c r="AJ42" s="9"/>
      <c r="AK42" s="9"/>
    </row>
    <row r="43" spans="1:37" s="164" customFormat="1" ht="19.5" customHeight="1" thickBot="1" thickTop="1">
      <c r="A43" s="18" t="s">
        <v>38</v>
      </c>
      <c r="B43" s="19"/>
      <c r="C43" s="19"/>
      <c r="D43" s="19"/>
      <c r="E43" s="19"/>
      <c r="F43" s="20"/>
      <c r="G43" s="162"/>
      <c r="H43" s="1"/>
      <c r="I43" s="1"/>
      <c r="J43" s="1"/>
      <c r="K43" s="1"/>
      <c r="L43" s="1"/>
      <c r="M43" s="1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"/>
      <c r="AJ43" s="1"/>
      <c r="AK43" s="1"/>
    </row>
    <row r="44" spans="1:37" s="164" customFormat="1" ht="14.25" customHeight="1" thickTop="1">
      <c r="A44" s="170"/>
      <c r="B44" s="171">
        <v>40419</v>
      </c>
      <c r="C44" s="164" t="s">
        <v>20</v>
      </c>
      <c r="D44" s="170">
        <v>1</v>
      </c>
      <c r="E44" s="170">
        <v>6</v>
      </c>
      <c r="F44" s="172" t="s">
        <v>14</v>
      </c>
      <c r="G44" s="162"/>
      <c r="H44" s="1"/>
      <c r="I44" s="1"/>
      <c r="J44" s="1"/>
      <c r="K44" s="1"/>
      <c r="L44" s="1"/>
      <c r="M44" s="1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"/>
      <c r="AJ44" s="1"/>
      <c r="AK44" s="1"/>
    </row>
    <row r="45" spans="1:37" s="164" customFormat="1" ht="14.25" customHeight="1">
      <c r="A45" s="173"/>
      <c r="B45" s="174">
        <v>40422</v>
      </c>
      <c r="C45" s="146" t="s">
        <v>16</v>
      </c>
      <c r="D45" s="146">
        <v>0</v>
      </c>
      <c r="E45" s="146">
        <v>5</v>
      </c>
      <c r="F45" s="175" t="s">
        <v>14</v>
      </c>
      <c r="G45" s="162"/>
      <c r="H45" s="1"/>
      <c r="I45" s="1"/>
      <c r="J45" s="1"/>
      <c r="K45" s="1"/>
      <c r="L45" s="1"/>
      <c r="M45" s="1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"/>
      <c r="AJ45" s="1"/>
      <c r="AK45" s="1"/>
    </row>
    <row r="46" spans="1:37" s="164" customFormat="1" ht="14.25" customHeight="1">
      <c r="A46" s="176"/>
      <c r="B46" s="177">
        <v>40426</v>
      </c>
      <c r="C46" s="178" t="s">
        <v>21</v>
      </c>
      <c r="D46" s="179">
        <v>0</v>
      </c>
      <c r="E46" s="176">
        <v>2</v>
      </c>
      <c r="F46" s="180" t="s">
        <v>14</v>
      </c>
      <c r="G46" s="162"/>
      <c r="H46" s="1"/>
      <c r="I46" s="1"/>
      <c r="J46" s="1"/>
      <c r="K46" s="1"/>
      <c r="L46" s="1"/>
      <c r="M46" s="1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"/>
      <c r="AJ46" s="1"/>
      <c r="AK46" s="1"/>
    </row>
    <row r="47" spans="1:37" s="164" customFormat="1" ht="14.25" customHeight="1">
      <c r="A47" s="109"/>
      <c r="B47" s="181">
        <v>40573</v>
      </c>
      <c r="C47" s="78" t="s">
        <v>14</v>
      </c>
      <c r="D47" s="182">
        <v>1</v>
      </c>
      <c r="E47" s="109">
        <v>2</v>
      </c>
      <c r="F47" s="128" t="s">
        <v>77</v>
      </c>
      <c r="G47" s="162"/>
      <c r="H47" s="1"/>
      <c r="I47" s="1"/>
      <c r="J47" s="1"/>
      <c r="K47" s="1"/>
      <c r="L47" s="1"/>
      <c r="M47" s="1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"/>
      <c r="AJ47" s="1"/>
      <c r="AK47" s="1"/>
    </row>
    <row r="48" spans="1:37" s="164" customFormat="1" ht="14.25" customHeight="1" thickBot="1">
      <c r="A48" s="113"/>
      <c r="B48" s="183">
        <v>40580</v>
      </c>
      <c r="C48" s="184" t="s">
        <v>14</v>
      </c>
      <c r="D48" s="185">
        <v>8</v>
      </c>
      <c r="E48" s="113">
        <v>0</v>
      </c>
      <c r="F48" s="186" t="s">
        <v>72</v>
      </c>
      <c r="G48" s="162"/>
      <c r="H48" s="1"/>
      <c r="I48" s="1"/>
      <c r="J48" s="1"/>
      <c r="K48" s="1"/>
      <c r="L48" s="1"/>
      <c r="M48" s="1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"/>
      <c r="AJ48" s="1"/>
      <c r="AK48" s="1"/>
    </row>
    <row r="49" spans="8:37" ht="12.75">
      <c r="H49" s="31"/>
      <c r="I49" s="31"/>
      <c r="J49" s="31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31"/>
      <c r="AJ49" s="9"/>
      <c r="AK49" s="9"/>
    </row>
    <row r="50" spans="3:37" ht="12.75">
      <c r="C50" s="188"/>
      <c r="D50" s="188"/>
      <c r="E50" s="189"/>
      <c r="H50" s="9"/>
      <c r="I50" s="9"/>
      <c r="J50" s="9"/>
      <c r="AI50" s="9"/>
      <c r="AJ50" s="9"/>
      <c r="AK50" s="9"/>
    </row>
    <row r="51" spans="3:37" ht="12.75">
      <c r="C51" s="188"/>
      <c r="D51" s="188"/>
      <c r="E51" s="189"/>
      <c r="H51" s="9"/>
      <c r="I51" s="9"/>
      <c r="J51" s="9"/>
      <c r="AI51" s="9"/>
      <c r="AJ51" s="9"/>
      <c r="AK51" s="9"/>
    </row>
    <row r="52" spans="3:37" ht="12.75">
      <c r="C52" s="188"/>
      <c r="D52" s="189"/>
      <c r="E52" s="189"/>
      <c r="H52" s="9"/>
      <c r="I52" s="9"/>
      <c r="J52" s="9"/>
      <c r="AI52" s="9"/>
      <c r="AJ52" s="9"/>
      <c r="AK52" s="9"/>
    </row>
    <row r="53" spans="3:37" ht="12.75">
      <c r="C53" s="188"/>
      <c r="D53" s="189"/>
      <c r="E53" s="189"/>
      <c r="H53" s="9"/>
      <c r="I53" s="9"/>
      <c r="J53" s="9"/>
      <c r="AI53" s="9"/>
      <c r="AJ53" s="9"/>
      <c r="AK53" s="9"/>
    </row>
    <row r="54" spans="3:37" ht="12.75">
      <c r="C54" s="188"/>
      <c r="D54" s="189"/>
      <c r="E54" s="189"/>
      <c r="H54" s="9"/>
      <c r="I54" s="9"/>
      <c r="J54" s="9"/>
      <c r="AI54" s="9"/>
      <c r="AJ54" s="9"/>
      <c r="AK54" s="9"/>
    </row>
    <row r="55" spans="3:37" ht="12.75">
      <c r="C55" s="188"/>
      <c r="D55" s="189"/>
      <c r="E55" s="189"/>
      <c r="H55" s="9"/>
      <c r="I55" s="9"/>
      <c r="J55" s="9"/>
      <c r="AI55" s="9"/>
      <c r="AJ55" s="9"/>
      <c r="AK55" s="9"/>
    </row>
    <row r="56" spans="3:37" ht="12.75">
      <c r="C56" s="188"/>
      <c r="D56" s="189"/>
      <c r="E56" s="189"/>
      <c r="H56" s="9"/>
      <c r="I56" s="9"/>
      <c r="J56" s="9"/>
      <c r="AI56" s="9"/>
      <c r="AJ56" s="9"/>
      <c r="AK56" s="9"/>
    </row>
    <row r="57" spans="3:37" ht="12.75">
      <c r="C57" s="188"/>
      <c r="D57" s="189"/>
      <c r="E57" s="189"/>
      <c r="H57" s="9"/>
      <c r="I57" s="9"/>
      <c r="J57" s="9"/>
      <c r="AI57" s="9"/>
      <c r="AJ57" s="9"/>
      <c r="AK57" s="9"/>
    </row>
    <row r="58" spans="3:37" ht="12.75">
      <c r="C58" s="188"/>
      <c r="D58" s="189"/>
      <c r="E58" s="189"/>
      <c r="H58" s="9"/>
      <c r="I58" s="9"/>
      <c r="J58" s="9"/>
      <c r="AI58" s="9"/>
      <c r="AJ58" s="9"/>
      <c r="AK58" s="9"/>
    </row>
    <row r="59" spans="3:5" ht="12.75">
      <c r="C59" s="188"/>
      <c r="D59" s="189"/>
      <c r="E59" s="189"/>
    </row>
    <row r="60" spans="3:12" ht="12.75" hidden="1">
      <c r="C60" s="188"/>
      <c r="D60" s="189"/>
      <c r="E60" s="189"/>
      <c r="I60" s="51" t="s">
        <v>30</v>
      </c>
      <c r="J60" s="70" t="s">
        <v>31</v>
      </c>
      <c r="K60" s="190"/>
      <c r="L60" s="51" t="s">
        <v>32</v>
      </c>
    </row>
    <row r="61" spans="3:12" ht="12.75" hidden="1">
      <c r="C61" s="188"/>
      <c r="D61" s="189"/>
      <c r="E61" s="189"/>
      <c r="I61" s="191">
        <v>1</v>
      </c>
      <c r="J61" s="192" t="str">
        <f aca="true" t="shared" si="8" ref="J61:J86">IF(ISNA(MATCH(I61,$I$42:$AH$42,0)),"",INDEX($I$2:$AH$2,MATCH(I61,$I$42:$AH$42,0)))</f>
        <v>LE PODER Yann</v>
      </c>
      <c r="K61" s="193"/>
      <c r="L61" s="194">
        <f aca="true" t="shared" si="9" ref="L61:L86">IF(J61&lt;&gt;"",HLOOKUP(J61,$I$2:$AH$3,2,FALSE),"")</f>
        <v>43</v>
      </c>
    </row>
    <row r="62" spans="3:12" ht="12.75" hidden="1">
      <c r="C62" s="188"/>
      <c r="D62" s="189"/>
      <c r="E62" s="189"/>
      <c r="I62" s="191">
        <v>2</v>
      </c>
      <c r="J62" s="192" t="str">
        <f t="shared" si="8"/>
        <v>VIOLANT Christophe</v>
      </c>
      <c r="K62" s="193"/>
      <c r="L62" s="194">
        <f t="shared" si="9"/>
        <v>24</v>
      </c>
    </row>
    <row r="63" spans="3:12" ht="12.75" hidden="1">
      <c r="C63" s="188"/>
      <c r="D63" s="189"/>
      <c r="E63" s="189"/>
      <c r="I63" s="191">
        <v>3</v>
      </c>
      <c r="J63" s="192" t="str">
        <f t="shared" si="8"/>
        <v>GALMICHE Franck</v>
      </c>
      <c r="K63" s="193"/>
      <c r="L63" s="194">
        <f t="shared" si="9"/>
        <v>16</v>
      </c>
    </row>
    <row r="64" spans="3:12" ht="12.75" hidden="1">
      <c r="C64" s="188"/>
      <c r="D64" s="189"/>
      <c r="E64" s="189"/>
      <c r="I64" s="191">
        <v>4</v>
      </c>
      <c r="J64" s="192" t="str">
        <f t="shared" si="8"/>
        <v>SANDADI Kamal</v>
      </c>
      <c r="K64" s="193"/>
      <c r="L64" s="194">
        <f t="shared" si="9"/>
        <v>14</v>
      </c>
    </row>
    <row r="65" spans="3:12" ht="12.75" hidden="1">
      <c r="C65" s="188"/>
      <c r="D65" s="189"/>
      <c r="E65" s="189"/>
      <c r="I65" s="191">
        <v>5</v>
      </c>
      <c r="J65" s="192" t="str">
        <f t="shared" si="8"/>
        <v>BILLOIR David</v>
      </c>
      <c r="K65" s="193"/>
      <c r="L65" s="194">
        <f t="shared" si="9"/>
        <v>10</v>
      </c>
    </row>
    <row r="66" spans="3:12" ht="12.75" hidden="1">
      <c r="C66" s="188"/>
      <c r="D66" s="189"/>
      <c r="E66" s="189"/>
      <c r="I66" s="191">
        <v>6</v>
      </c>
      <c r="J66" s="192" t="str">
        <f t="shared" si="8"/>
        <v>DA COSTA Christophe</v>
      </c>
      <c r="K66" s="193"/>
      <c r="L66" s="194">
        <f t="shared" si="9"/>
        <v>8</v>
      </c>
    </row>
    <row r="67" spans="3:12" ht="12.75" hidden="1">
      <c r="C67" s="188"/>
      <c r="D67" s="189"/>
      <c r="E67" s="189"/>
      <c r="I67" s="191">
        <v>7</v>
      </c>
      <c r="J67" s="192" t="str">
        <f t="shared" si="8"/>
        <v>MARY Jérôme</v>
      </c>
      <c r="K67" s="193"/>
      <c r="L67" s="194">
        <f t="shared" si="9"/>
        <v>8</v>
      </c>
    </row>
    <row r="68" spans="3:12" ht="12.75" hidden="1">
      <c r="C68" s="188"/>
      <c r="D68" s="189"/>
      <c r="E68" s="189"/>
      <c r="I68" s="191">
        <v>8</v>
      </c>
      <c r="J68" s="192" t="str">
        <f t="shared" si="8"/>
        <v>BAGARD Arnaud</v>
      </c>
      <c r="K68" s="193"/>
      <c r="L68" s="194">
        <f t="shared" si="9"/>
        <v>7</v>
      </c>
    </row>
    <row r="69" spans="3:12" ht="12.75" hidden="1">
      <c r="C69" s="188"/>
      <c r="D69" s="189"/>
      <c r="E69" s="189"/>
      <c r="I69" s="191">
        <v>9</v>
      </c>
      <c r="J69" s="192" t="str">
        <f t="shared" si="8"/>
        <v>BLONDEAU Edwin</v>
      </c>
      <c r="K69" s="193"/>
      <c r="L69" s="194">
        <f t="shared" si="9"/>
        <v>6</v>
      </c>
    </row>
    <row r="70" spans="3:12" ht="12.75" hidden="1">
      <c r="C70" s="188"/>
      <c r="D70" s="189"/>
      <c r="E70" s="189"/>
      <c r="I70" s="191">
        <v>10</v>
      </c>
      <c r="J70" s="192" t="str">
        <f t="shared" si="8"/>
        <v>PETIT Pierre</v>
      </c>
      <c r="K70" s="193"/>
      <c r="L70" s="194">
        <f t="shared" si="9"/>
        <v>6</v>
      </c>
    </row>
    <row r="71" spans="3:12" ht="12.75" hidden="1">
      <c r="C71" s="188"/>
      <c r="D71" s="189"/>
      <c r="E71" s="189"/>
      <c r="I71" s="191">
        <v>11</v>
      </c>
      <c r="J71" s="192" t="str">
        <f t="shared" si="8"/>
        <v>SIMONIN Florian</v>
      </c>
      <c r="K71" s="193"/>
      <c r="L71" s="194">
        <f t="shared" si="9"/>
        <v>5</v>
      </c>
    </row>
    <row r="72" spans="3:12" ht="12.75" hidden="1">
      <c r="C72" s="188"/>
      <c r="D72" s="189"/>
      <c r="E72" s="189"/>
      <c r="I72" s="191">
        <v>12</v>
      </c>
      <c r="J72" s="192" t="str">
        <f t="shared" si="8"/>
        <v>ERRERA Mahraz</v>
      </c>
      <c r="K72" s="193"/>
      <c r="L72" s="194">
        <f t="shared" si="9"/>
        <v>4</v>
      </c>
    </row>
    <row r="73" spans="3:12" ht="12.75" hidden="1">
      <c r="C73" s="188"/>
      <c r="I73" s="191">
        <v>13</v>
      </c>
      <c r="J73" s="192" t="str">
        <f t="shared" si="8"/>
        <v>HERTER François-Xavier</v>
      </c>
      <c r="K73" s="193"/>
      <c r="L73" s="194">
        <f t="shared" si="9"/>
        <v>4</v>
      </c>
    </row>
    <row r="74" spans="9:12" ht="12.75" hidden="1">
      <c r="I74" s="191">
        <v>14</v>
      </c>
      <c r="J74" s="192" t="str">
        <f t="shared" si="8"/>
        <v>MARY Kévin</v>
      </c>
      <c r="K74" s="193"/>
      <c r="L74" s="194">
        <f t="shared" si="9"/>
        <v>4</v>
      </c>
    </row>
    <row r="75" spans="9:12" ht="12.75" hidden="1">
      <c r="I75" s="191">
        <v>15</v>
      </c>
      <c r="J75" s="192" t="str">
        <f t="shared" si="8"/>
        <v>FORFAIT</v>
      </c>
      <c r="K75" s="193"/>
      <c r="L75" s="194">
        <f t="shared" si="9"/>
        <v>3</v>
      </c>
    </row>
    <row r="76" spans="9:12" ht="12.75" hidden="1">
      <c r="I76" s="191">
        <v>16</v>
      </c>
      <c r="J76" s="192" t="str">
        <f t="shared" si="8"/>
        <v>CHAMPAGNE Julien</v>
      </c>
      <c r="K76" s="193"/>
      <c r="L76" s="194">
        <f t="shared" si="9"/>
        <v>3</v>
      </c>
    </row>
    <row r="77" spans="9:12" ht="12.75" hidden="1">
      <c r="I77" s="191">
        <v>17</v>
      </c>
      <c r="J77" s="192" t="str">
        <f t="shared" si="8"/>
        <v>C.S.C.</v>
      </c>
      <c r="K77" s="193"/>
      <c r="L77" s="194">
        <f t="shared" si="9"/>
        <v>2</v>
      </c>
    </row>
    <row r="78" spans="9:12" ht="12.75" hidden="1">
      <c r="I78" s="191">
        <v>18</v>
      </c>
      <c r="J78" s="192" t="str">
        <f t="shared" si="8"/>
        <v>CORVISIER Cyrille</v>
      </c>
      <c r="K78" s="193"/>
      <c r="L78" s="194">
        <f t="shared" si="9"/>
        <v>2</v>
      </c>
    </row>
    <row r="79" spans="9:12" ht="12.75" hidden="1">
      <c r="I79" s="191">
        <v>19</v>
      </c>
      <c r="J79" s="192" t="str">
        <f t="shared" si="8"/>
        <v>CHAMPREUX Alban</v>
      </c>
      <c r="K79" s="193"/>
      <c r="L79" s="194">
        <f t="shared" si="9"/>
        <v>1</v>
      </c>
    </row>
    <row r="80" spans="9:12" ht="12.75" hidden="1">
      <c r="I80" s="191">
        <v>20</v>
      </c>
      <c r="J80" s="192" t="str">
        <f t="shared" si="8"/>
        <v>MOISETTE Anthony</v>
      </c>
      <c r="K80" s="193"/>
      <c r="L80" s="194">
        <f t="shared" si="9"/>
        <v>1</v>
      </c>
    </row>
    <row r="81" spans="9:12" ht="12.75" hidden="1">
      <c r="I81" s="191">
        <v>21</v>
      </c>
      <c r="J81" s="192" t="str">
        <f t="shared" si="8"/>
        <v>ROLLOT Emmanuel</v>
      </c>
      <c r="K81" s="193"/>
      <c r="L81" s="194">
        <f t="shared" si="9"/>
        <v>1</v>
      </c>
    </row>
    <row r="82" spans="9:12" ht="12.75" hidden="1">
      <c r="I82" s="191">
        <v>22</v>
      </c>
      <c r="J82" s="192" t="str">
        <f t="shared" si="8"/>
        <v>CUNY Benoit</v>
      </c>
      <c r="K82" s="193"/>
      <c r="L82" s="194">
        <f t="shared" si="9"/>
        <v>0</v>
      </c>
    </row>
    <row r="83" spans="9:12" ht="12.75" hidden="1">
      <c r="I83" s="191">
        <v>23</v>
      </c>
      <c r="J83" s="192" t="str">
        <f t="shared" si="8"/>
        <v>JEANMAIRE François</v>
      </c>
      <c r="K83" s="193"/>
      <c r="L83" s="194">
        <f t="shared" si="9"/>
        <v>0</v>
      </c>
    </row>
    <row r="84" spans="9:12" ht="12.75" hidden="1">
      <c r="I84" s="191">
        <v>24</v>
      </c>
      <c r="J84" s="192" t="str">
        <f t="shared" si="8"/>
        <v>LAVERGNE Frédéric</v>
      </c>
      <c r="K84" s="193"/>
      <c r="L84" s="194">
        <f t="shared" si="9"/>
        <v>0</v>
      </c>
    </row>
    <row r="85" spans="9:12" ht="12.75" hidden="1">
      <c r="I85" s="191">
        <v>25</v>
      </c>
      <c r="J85" s="192" t="str">
        <f t="shared" si="8"/>
        <v>MARTIN Thierry</v>
      </c>
      <c r="K85" s="193"/>
      <c r="L85" s="194">
        <f t="shared" si="9"/>
        <v>0</v>
      </c>
    </row>
    <row r="86" spans="9:12" ht="12.75" hidden="1">
      <c r="I86" s="191">
        <v>26</v>
      </c>
      <c r="J86" s="192" t="str">
        <f t="shared" si="8"/>
        <v>WEISS Yann</v>
      </c>
      <c r="K86" s="193"/>
      <c r="L86" s="194">
        <f t="shared" si="9"/>
        <v>0</v>
      </c>
    </row>
  </sheetData>
  <sheetProtection sheet="1" objects="1" scenarios="1" selectLockedCells="1" selectUnlockedCells="1"/>
  <mergeCells count="40">
    <mergeCell ref="F1:G2"/>
    <mergeCell ref="A43:F43"/>
    <mergeCell ref="D32:E32"/>
    <mergeCell ref="D40:F40"/>
    <mergeCell ref="A33:F33"/>
    <mergeCell ref="A3:F3"/>
    <mergeCell ref="A28:F28"/>
    <mergeCell ref="D11:E11"/>
    <mergeCell ref="D35:E35"/>
    <mergeCell ref="D12:E12"/>
    <mergeCell ref="D14:E14"/>
    <mergeCell ref="D17:E17"/>
    <mergeCell ref="J60:K60"/>
    <mergeCell ref="J61:K61"/>
    <mergeCell ref="A23:F23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4:K84"/>
    <mergeCell ref="J85:K85"/>
    <mergeCell ref="J86:K86"/>
    <mergeCell ref="J80:K80"/>
    <mergeCell ref="J81:K81"/>
    <mergeCell ref="J82:K82"/>
    <mergeCell ref="J83:K83"/>
  </mergeCells>
  <conditionalFormatting sqref="I42:AH4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28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windowProtection="1" showGridLines="0" zoomScale="90" zoomScaleNormal="90" workbookViewId="0" topLeftCell="A1">
      <selection activeCell="A1" sqref="A1:IV16384"/>
    </sheetView>
  </sheetViews>
  <sheetFormatPr defaultColWidth="11.421875" defaultRowHeight="12.75"/>
  <cols>
    <col min="1" max="1" width="11.421875" style="10" customWidth="1"/>
    <col min="2" max="2" width="23.57421875" style="10" customWidth="1"/>
    <col min="3" max="3" width="7.421875" style="10" customWidth="1"/>
    <col min="4" max="16384" width="11.421875" style="10" customWidth="1"/>
  </cols>
  <sheetData>
    <row r="2" spans="1:3" ht="12.75">
      <c r="A2" s="195" t="s">
        <v>30</v>
      </c>
      <c r="B2" s="195" t="s">
        <v>31</v>
      </c>
      <c r="C2" s="195" t="s">
        <v>32</v>
      </c>
    </row>
    <row r="3" spans="1:3" s="198" customFormat="1" ht="15.75" customHeight="1">
      <c r="A3" s="196">
        <v>1</v>
      </c>
      <c r="B3" s="197" t="str">
        <f>'Matchs-Buteurs'!J61</f>
        <v>LE PODER Yann</v>
      </c>
      <c r="C3" s="197">
        <f>'Matchs-Buteurs'!L61</f>
        <v>43</v>
      </c>
    </row>
    <row r="4" spans="1:3" s="198" customFormat="1" ht="15.75" customHeight="1">
      <c r="A4" s="199">
        <v>2</v>
      </c>
      <c r="B4" s="200" t="str">
        <f>'Matchs-Buteurs'!J62</f>
        <v>VIOLANT Christophe</v>
      </c>
      <c r="C4" s="200">
        <f>'Matchs-Buteurs'!L62</f>
        <v>24</v>
      </c>
    </row>
    <row r="5" spans="1:3" s="198" customFormat="1" ht="15.75" customHeight="1">
      <c r="A5" s="201">
        <v>3</v>
      </c>
      <c r="B5" s="202" t="str">
        <f>'Matchs-Buteurs'!J63</f>
        <v>GALMICHE Franck</v>
      </c>
      <c r="C5" s="202">
        <f>'Matchs-Buteurs'!L63</f>
        <v>16</v>
      </c>
    </row>
    <row r="6" spans="1:3" s="198" customFormat="1" ht="15.75" customHeight="1">
      <c r="A6" s="203">
        <v>4</v>
      </c>
      <c r="B6" s="204" t="str">
        <f>'Matchs-Buteurs'!J64</f>
        <v>SANDADI Kamal</v>
      </c>
      <c r="C6" s="204">
        <f>'Matchs-Buteurs'!L64</f>
        <v>14</v>
      </c>
    </row>
    <row r="7" spans="1:3" s="198" customFormat="1" ht="15.75" customHeight="1">
      <c r="A7" s="205">
        <v>5</v>
      </c>
      <c r="B7" s="206" t="str">
        <f>'Matchs-Buteurs'!J65</f>
        <v>BILLOIR David</v>
      </c>
      <c r="C7" s="206">
        <f>'Matchs-Buteurs'!L65</f>
        <v>10</v>
      </c>
    </row>
    <row r="8" spans="1:3" s="198" customFormat="1" ht="15.75" customHeight="1">
      <c r="A8" s="203">
        <v>6</v>
      </c>
      <c r="B8" s="204" t="str">
        <f>'Matchs-Buteurs'!J66</f>
        <v>DA COSTA Christophe</v>
      </c>
      <c r="C8" s="204">
        <f>'Matchs-Buteurs'!L66</f>
        <v>8</v>
      </c>
    </row>
    <row r="9" spans="1:3" s="198" customFormat="1" ht="15.75" customHeight="1">
      <c r="A9" s="205">
        <v>7</v>
      </c>
      <c r="B9" s="206" t="str">
        <f>'Matchs-Buteurs'!J67</f>
        <v>MARY Jérôme</v>
      </c>
      <c r="C9" s="206">
        <f>'Matchs-Buteurs'!L67</f>
        <v>8</v>
      </c>
    </row>
    <row r="10" spans="1:3" s="198" customFormat="1" ht="15.75" customHeight="1">
      <c r="A10" s="203">
        <v>8</v>
      </c>
      <c r="B10" s="204" t="str">
        <f>'Matchs-Buteurs'!J68</f>
        <v>BAGARD Arnaud</v>
      </c>
      <c r="C10" s="204">
        <f>'Matchs-Buteurs'!L68</f>
        <v>7</v>
      </c>
    </row>
    <row r="11" spans="1:3" s="198" customFormat="1" ht="15.75" customHeight="1">
      <c r="A11" s="205">
        <v>9</v>
      </c>
      <c r="B11" s="206" t="str">
        <f>'Matchs-Buteurs'!J69</f>
        <v>BLONDEAU Edwin</v>
      </c>
      <c r="C11" s="206">
        <f>'Matchs-Buteurs'!L69</f>
        <v>6</v>
      </c>
    </row>
    <row r="12" spans="1:3" s="198" customFormat="1" ht="15.75" customHeight="1">
      <c r="A12" s="203">
        <v>10</v>
      </c>
      <c r="B12" s="204" t="str">
        <f>'Matchs-Buteurs'!J70</f>
        <v>PETIT Pierre</v>
      </c>
      <c r="C12" s="204">
        <f>'Matchs-Buteurs'!L70</f>
        <v>6</v>
      </c>
    </row>
    <row r="13" spans="1:3" s="198" customFormat="1" ht="15.75" customHeight="1">
      <c r="A13" s="205">
        <v>11</v>
      </c>
      <c r="B13" s="206" t="str">
        <f>'Matchs-Buteurs'!J71</f>
        <v>SIMONIN Florian</v>
      </c>
      <c r="C13" s="206">
        <f>'Matchs-Buteurs'!L71</f>
        <v>5</v>
      </c>
    </row>
    <row r="14" spans="1:3" s="198" customFormat="1" ht="15.75" customHeight="1">
      <c r="A14" s="203">
        <v>12</v>
      </c>
      <c r="B14" s="204" t="str">
        <f>'Matchs-Buteurs'!J72</f>
        <v>ERRERA Mahraz</v>
      </c>
      <c r="C14" s="204">
        <f>'Matchs-Buteurs'!L72</f>
        <v>4</v>
      </c>
    </row>
    <row r="15" spans="1:3" s="198" customFormat="1" ht="15.75" customHeight="1">
      <c r="A15" s="205">
        <v>13</v>
      </c>
      <c r="B15" s="206" t="str">
        <f>'Matchs-Buteurs'!J73</f>
        <v>HERTER François-Xavier</v>
      </c>
      <c r="C15" s="206">
        <f>'Matchs-Buteurs'!L73</f>
        <v>4</v>
      </c>
    </row>
    <row r="16" spans="1:3" s="198" customFormat="1" ht="15.75" customHeight="1">
      <c r="A16" s="203">
        <v>14</v>
      </c>
      <c r="B16" s="204" t="str">
        <f>'Matchs-Buteurs'!J74</f>
        <v>MARY Kévin</v>
      </c>
      <c r="C16" s="204">
        <f>'Matchs-Buteurs'!L74</f>
        <v>4</v>
      </c>
    </row>
    <row r="17" spans="1:3" s="198" customFormat="1" ht="15.75" customHeight="1">
      <c r="A17" s="205">
        <v>15</v>
      </c>
      <c r="B17" s="206" t="str">
        <f>'Matchs-Buteurs'!J75</f>
        <v>FORFAIT</v>
      </c>
      <c r="C17" s="206">
        <f>'Matchs-Buteurs'!L75</f>
        <v>3</v>
      </c>
    </row>
    <row r="18" spans="1:3" s="198" customFormat="1" ht="15.75" customHeight="1">
      <c r="A18" s="203">
        <v>16</v>
      </c>
      <c r="B18" s="204" t="str">
        <f>'Matchs-Buteurs'!J76</f>
        <v>CHAMPAGNE Julien</v>
      </c>
      <c r="C18" s="204">
        <f>'Matchs-Buteurs'!L76</f>
        <v>3</v>
      </c>
    </row>
    <row r="19" spans="1:3" s="198" customFormat="1" ht="15.75" customHeight="1">
      <c r="A19" s="205">
        <v>17</v>
      </c>
      <c r="B19" s="206" t="str">
        <f>'Matchs-Buteurs'!J77</f>
        <v>C.S.C.</v>
      </c>
      <c r="C19" s="206">
        <f>'Matchs-Buteurs'!L77</f>
        <v>2</v>
      </c>
    </row>
    <row r="20" spans="1:3" s="198" customFormat="1" ht="15.75" customHeight="1">
      <c r="A20" s="203">
        <v>18</v>
      </c>
      <c r="B20" s="204" t="str">
        <f>'Matchs-Buteurs'!J78</f>
        <v>CORVISIER Cyrille</v>
      </c>
      <c r="C20" s="204">
        <f>'Matchs-Buteurs'!L78</f>
        <v>2</v>
      </c>
    </row>
    <row r="21" spans="1:5" s="198" customFormat="1" ht="15.75" customHeight="1">
      <c r="A21" s="205">
        <v>19</v>
      </c>
      <c r="B21" s="206" t="str">
        <f>'Matchs-Buteurs'!J79</f>
        <v>CHAMPREUX Alban</v>
      </c>
      <c r="C21" s="206">
        <f>'Matchs-Buteurs'!L79</f>
        <v>1</v>
      </c>
      <c r="E21" s="207"/>
    </row>
    <row r="22" spans="1:3" s="198" customFormat="1" ht="15.75" customHeight="1">
      <c r="A22" s="203">
        <v>20</v>
      </c>
      <c r="B22" s="204" t="str">
        <f>'Matchs-Buteurs'!J80</f>
        <v>MOISETTE Anthony</v>
      </c>
      <c r="C22" s="204">
        <f>'Matchs-Buteurs'!L80</f>
        <v>1</v>
      </c>
    </row>
    <row r="23" spans="1:3" s="198" customFormat="1" ht="15.75" customHeight="1">
      <c r="A23" s="205">
        <v>21</v>
      </c>
      <c r="B23" s="206" t="str">
        <f>'Matchs-Buteurs'!J81</f>
        <v>ROLLOT Emmanuel</v>
      </c>
      <c r="C23" s="206">
        <f>'Matchs-Buteurs'!L81</f>
        <v>1</v>
      </c>
    </row>
    <row r="24" spans="1:3" s="198" customFormat="1" ht="15.75" customHeight="1">
      <c r="A24" s="203">
        <v>22</v>
      </c>
      <c r="B24" s="208" t="str">
        <f>'Matchs-Buteurs'!J82</f>
        <v>CUNY Benoit</v>
      </c>
      <c r="C24" s="208">
        <f>'Matchs-Buteurs'!L82</f>
        <v>0</v>
      </c>
    </row>
    <row r="25" spans="1:3" s="198" customFormat="1" ht="15.75" customHeight="1">
      <c r="A25" s="205">
        <v>23</v>
      </c>
      <c r="B25" s="206" t="str">
        <f>'Matchs-Buteurs'!J83</f>
        <v>JEANMAIRE François</v>
      </c>
      <c r="C25" s="206">
        <f>'Matchs-Buteurs'!L83</f>
        <v>0</v>
      </c>
    </row>
    <row r="26" spans="1:3" s="198" customFormat="1" ht="15.75" customHeight="1">
      <c r="A26" s="203">
        <v>24</v>
      </c>
      <c r="B26" s="208" t="str">
        <f>'Matchs-Buteurs'!J84</f>
        <v>LAVERGNE Frédéric</v>
      </c>
      <c r="C26" s="208">
        <f>'Matchs-Buteurs'!L84</f>
        <v>0</v>
      </c>
    </row>
    <row r="27" spans="1:3" s="198" customFormat="1" ht="15.75" customHeight="1">
      <c r="A27" s="205">
        <v>25</v>
      </c>
      <c r="B27" s="209" t="str">
        <f>'Matchs-Buteurs'!J85</f>
        <v>MARTIN Thierry</v>
      </c>
      <c r="C27" s="209">
        <f>'Matchs-Buteurs'!L85</f>
        <v>0</v>
      </c>
    </row>
    <row r="28" spans="1:3" s="198" customFormat="1" ht="15.75" customHeight="1" thickBot="1">
      <c r="A28" s="203">
        <v>26</v>
      </c>
      <c r="B28" s="210" t="str">
        <f>'Matchs-Buteurs'!J86</f>
        <v>WEISS Yann</v>
      </c>
      <c r="C28" s="210">
        <f>'Matchs-Buteurs'!L86</f>
        <v>0</v>
      </c>
    </row>
    <row r="29" spans="2:3" ht="14.25" thickBot="1" thickTop="1">
      <c r="B29" s="211" t="s">
        <v>29</v>
      </c>
      <c r="C29" s="212">
        <f>SUM(C3:C28)</f>
        <v>172</v>
      </c>
    </row>
    <row r="30" ht="13.5" thickTop="1"/>
  </sheetData>
  <sheetProtection sheet="1" objects="1" scenarios="1" selectLockedCells="1" selectUnlockedCells="1"/>
  <conditionalFormatting sqref="C12">
    <cfRule type="cellIs" priority="1" dxfId="3" operator="lessThanOrEqual" stopIfTrue="1">
      <formula>"D12"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VIOLANT</dc:creator>
  <cp:keywords/>
  <dc:description/>
  <cp:lastModifiedBy>Admin</cp:lastModifiedBy>
  <cp:lastPrinted>2010-11-08T11:50:21Z</cp:lastPrinted>
  <dcterms:created xsi:type="dcterms:W3CDTF">2009-10-15T15:12:02Z</dcterms:created>
  <dcterms:modified xsi:type="dcterms:W3CDTF">2012-11-06T13:01:47Z</dcterms:modified>
  <cp:category/>
  <cp:version/>
  <cp:contentType/>
  <cp:contentStatus/>
</cp:coreProperties>
</file>