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8070" tabRatio="553" activeTab="5"/>
  </bookViews>
  <sheets>
    <sheet name="JONG" sheetId="1" r:id="rId1"/>
    <sheet name="END - 8" sheetId="3" r:id="rId2"/>
    <sheet name="VITESSE" sheetId="5" r:id="rId3"/>
    <sheet name="CLASS" sheetId="7" r:id="rId4"/>
    <sheet name="BAREME" sheetId="2" r:id="rId5"/>
    <sheet name="RESULTATS" sheetId="8" r:id="rId6"/>
  </sheets>
  <definedNames>
    <definedName name="endurance">BAREME!$D$3:$E$183</definedName>
    <definedName name="huit">BAREME!$M$3:$N$236</definedName>
    <definedName name="jongl">BAREME!$A$3:$B$52</definedName>
    <definedName name="navettes">BAREME!$J$3:$K$104</definedName>
    <definedName name="vitesse">BAREME!$G$3:$H$164</definedName>
  </definedNames>
  <calcPr calcId="125725"/>
</workbook>
</file>

<file path=xl/calcChain.xml><?xml version="1.0" encoding="utf-8"?>
<calcChain xmlns="http://schemas.openxmlformats.org/spreadsheetml/2006/main">
  <c r="D40" i="3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3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5" l="1"/>
  <c r="D74" l="1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73"/>
  <c r="D62"/>
  <c r="D63"/>
  <c r="D64"/>
  <c r="D65"/>
  <c r="D66"/>
  <c r="D67"/>
  <c r="D68"/>
  <c r="B101" i="7" l="1"/>
  <c r="B99"/>
  <c r="B97"/>
  <c r="B95"/>
  <c r="B93"/>
  <c r="B91"/>
  <c r="B89"/>
  <c r="B87"/>
  <c r="B85"/>
  <c r="B83"/>
  <c r="B81"/>
  <c r="B79"/>
  <c r="B77"/>
  <c r="B75"/>
  <c r="B73"/>
  <c r="B101" i="5"/>
  <c r="B99"/>
  <c r="B97"/>
  <c r="B95"/>
  <c r="B93"/>
  <c r="B91"/>
  <c r="B89"/>
  <c r="B87"/>
  <c r="B85"/>
  <c r="B83"/>
  <c r="B81"/>
  <c r="B79"/>
  <c r="B77"/>
  <c r="B75"/>
  <c r="B73"/>
  <c r="B101" i="3"/>
  <c r="B99"/>
  <c r="B97"/>
  <c r="B95"/>
  <c r="B93"/>
  <c r="B91"/>
  <c r="B89"/>
  <c r="B87"/>
  <c r="B85"/>
  <c r="B83"/>
  <c r="B81"/>
  <c r="B79"/>
  <c r="B77"/>
  <c r="B75"/>
  <c r="B73"/>
  <c r="B67" i="7"/>
  <c r="B65"/>
  <c r="B63"/>
  <c r="B61"/>
  <c r="B59"/>
  <c r="B57"/>
  <c r="B55"/>
  <c r="B53"/>
  <c r="B51"/>
  <c r="B49"/>
  <c r="B47"/>
  <c r="B45"/>
  <c r="B43"/>
  <c r="B41"/>
  <c r="B39"/>
  <c r="B67" i="5"/>
  <c r="B65"/>
  <c r="B63"/>
  <c r="B61"/>
  <c r="B59"/>
  <c r="B57"/>
  <c r="B55"/>
  <c r="B53"/>
  <c r="B51"/>
  <c r="B49"/>
  <c r="B47"/>
  <c r="B45"/>
  <c r="B43"/>
  <c r="B41"/>
  <c r="B39"/>
  <c r="B67" i="3"/>
  <c r="B65"/>
  <c r="B63"/>
  <c r="B61"/>
  <c r="B59"/>
  <c r="B57"/>
  <c r="B55"/>
  <c r="B53"/>
  <c r="B51"/>
  <c r="B49"/>
  <c r="B47"/>
  <c r="B45"/>
  <c r="B43"/>
  <c r="B41"/>
  <c r="B39"/>
  <c r="B33" i="7"/>
  <c r="B31"/>
  <c r="B29"/>
  <c r="B27"/>
  <c r="B25"/>
  <c r="B23"/>
  <c r="B21"/>
  <c r="B19"/>
  <c r="B17"/>
  <c r="B15"/>
  <c r="B13"/>
  <c r="B11"/>
  <c r="B9"/>
  <c r="B7"/>
  <c r="B5"/>
  <c r="B33" i="5"/>
  <c r="B31"/>
  <c r="B29"/>
  <c r="B27"/>
  <c r="B25"/>
  <c r="B23"/>
  <c r="B21"/>
  <c r="B19"/>
  <c r="B17"/>
  <c r="B15"/>
  <c r="B13"/>
  <c r="B11"/>
  <c r="B9"/>
  <c r="B7"/>
  <c r="B5"/>
  <c r="B33" i="3"/>
  <c r="B31"/>
  <c r="B29"/>
  <c r="B27"/>
  <c r="B25"/>
  <c r="B23"/>
  <c r="B21"/>
  <c r="B19"/>
  <c r="B17"/>
  <c r="B15"/>
  <c r="B13"/>
  <c r="B11"/>
  <c r="B9"/>
  <c r="B7"/>
  <c r="B5"/>
  <c r="B101" i="1"/>
  <c r="B99"/>
  <c r="B97"/>
  <c r="B95"/>
  <c r="B93"/>
  <c r="B91"/>
  <c r="B89"/>
  <c r="B87"/>
  <c r="B85"/>
  <c r="B83"/>
  <c r="B81"/>
  <c r="B79"/>
  <c r="B77"/>
  <c r="B75"/>
  <c r="B73"/>
  <c r="B67"/>
  <c r="B65"/>
  <c r="B63"/>
  <c r="B61"/>
  <c r="B59"/>
  <c r="B57"/>
  <c r="B55"/>
  <c r="B53"/>
  <c r="B51"/>
  <c r="B49"/>
  <c r="B47"/>
  <c r="B45"/>
  <c r="B43"/>
  <c r="B41"/>
  <c r="B39"/>
  <c r="B33"/>
  <c r="B31"/>
  <c r="B29"/>
  <c r="B27"/>
  <c r="B25"/>
  <c r="B23"/>
  <c r="B21"/>
  <c r="B19"/>
  <c r="B17"/>
  <c r="B15"/>
  <c r="B13"/>
  <c r="B11"/>
  <c r="B9"/>
  <c r="B7"/>
  <c r="B5"/>
  <c r="H147" i="8"/>
  <c r="H146"/>
  <c r="H144"/>
  <c r="H143"/>
  <c r="H145" s="1"/>
  <c r="H141"/>
  <c r="H140"/>
  <c r="H138"/>
  <c r="H137"/>
  <c r="H135"/>
  <c r="H134"/>
  <c r="H132"/>
  <c r="H131"/>
  <c r="H133" s="1"/>
  <c r="H129"/>
  <c r="H130" s="1"/>
  <c r="H128"/>
  <c r="H126"/>
  <c r="H125"/>
  <c r="H127" s="1"/>
  <c r="H123"/>
  <c r="H122"/>
  <c r="H120"/>
  <c r="H119"/>
  <c r="H117"/>
  <c r="H116"/>
  <c r="H114"/>
  <c r="H113"/>
  <c r="H115" s="1"/>
  <c r="H111"/>
  <c r="H110"/>
  <c r="H108"/>
  <c r="H107"/>
  <c r="H109" s="1"/>
  <c r="H105"/>
  <c r="H104"/>
  <c r="G137"/>
  <c r="G125"/>
  <c r="G113"/>
  <c r="E143"/>
  <c r="E141"/>
  <c r="H121"/>
  <c r="H97"/>
  <c r="H96"/>
  <c r="H94"/>
  <c r="H93"/>
  <c r="H95" s="1"/>
  <c r="H91"/>
  <c r="H92" s="1"/>
  <c r="H90"/>
  <c r="H88"/>
  <c r="H87"/>
  <c r="H85"/>
  <c r="H86" s="1"/>
  <c r="H84"/>
  <c r="H82"/>
  <c r="H81"/>
  <c r="H79"/>
  <c r="H78"/>
  <c r="H76"/>
  <c r="H75"/>
  <c r="H77" s="1"/>
  <c r="H73"/>
  <c r="H74" s="1"/>
  <c r="H72"/>
  <c r="H70"/>
  <c r="H69"/>
  <c r="H67"/>
  <c r="H68" s="1"/>
  <c r="H66"/>
  <c r="H64"/>
  <c r="H63"/>
  <c r="H61"/>
  <c r="H62" s="1"/>
  <c r="H60"/>
  <c r="H58"/>
  <c r="H57"/>
  <c r="H59" s="1"/>
  <c r="H55"/>
  <c r="H54"/>
  <c r="G97"/>
  <c r="G82"/>
  <c r="F97"/>
  <c r="F57"/>
  <c r="E91"/>
  <c r="H98"/>
  <c r="H80"/>
  <c r="H48"/>
  <c r="H47"/>
  <c r="H45"/>
  <c r="H44"/>
  <c r="H42"/>
  <c r="H41"/>
  <c r="H39"/>
  <c r="H38"/>
  <c r="H36"/>
  <c r="H35"/>
  <c r="H33"/>
  <c r="H32"/>
  <c r="H30"/>
  <c r="H31" s="1"/>
  <c r="H29"/>
  <c r="H27"/>
  <c r="H26"/>
  <c r="H24"/>
  <c r="H25" s="1"/>
  <c r="H23"/>
  <c r="H21"/>
  <c r="H20"/>
  <c r="H18"/>
  <c r="H19" s="1"/>
  <c r="H17"/>
  <c r="H15"/>
  <c r="H14"/>
  <c r="H16" s="1"/>
  <c r="H12"/>
  <c r="H13" s="1"/>
  <c r="H11"/>
  <c r="H9"/>
  <c r="H8"/>
  <c r="H6"/>
  <c r="H5"/>
  <c r="H10"/>
  <c r="E100" i="7"/>
  <c r="E98"/>
  <c r="E95"/>
  <c r="E90"/>
  <c r="F88"/>
  <c r="E87"/>
  <c r="E62"/>
  <c r="E61"/>
  <c r="F60"/>
  <c r="E58"/>
  <c r="E57"/>
  <c r="E54"/>
  <c r="E53"/>
  <c r="E50"/>
  <c r="E49"/>
  <c r="E102" i="5"/>
  <c r="F102" s="1"/>
  <c r="F102" i="7" s="1"/>
  <c r="E101" i="5"/>
  <c r="F101" s="1"/>
  <c r="F101" i="7" s="1"/>
  <c r="E100" i="5"/>
  <c r="F100" s="1"/>
  <c r="F100" i="7" s="1"/>
  <c r="E99" i="5"/>
  <c r="F99" s="1"/>
  <c r="F99" i="7" s="1"/>
  <c r="E98" i="5"/>
  <c r="F98" s="1"/>
  <c r="F98" i="7" s="1"/>
  <c r="E97" i="5"/>
  <c r="F97" s="1"/>
  <c r="F97" i="7" s="1"/>
  <c r="E96" i="5"/>
  <c r="F96" s="1"/>
  <c r="F96" i="7" s="1"/>
  <c r="E95" i="5"/>
  <c r="F95" s="1"/>
  <c r="F95" i="7" s="1"/>
  <c r="E94" i="5"/>
  <c r="F94" s="1"/>
  <c r="F94" i="7" s="1"/>
  <c r="E93" i="5"/>
  <c r="F93" s="1"/>
  <c r="F93" i="7" s="1"/>
  <c r="E92" i="5"/>
  <c r="F92" s="1"/>
  <c r="F92" i="7" s="1"/>
  <c r="E91" i="5"/>
  <c r="F91" s="1"/>
  <c r="F91" i="7" s="1"/>
  <c r="E90" i="5"/>
  <c r="F90" s="1"/>
  <c r="F90" i="7" s="1"/>
  <c r="E89" i="5"/>
  <c r="F89" s="1"/>
  <c r="F89" i="7" s="1"/>
  <c r="E88" i="5"/>
  <c r="F88" s="1"/>
  <c r="E87"/>
  <c r="F87" s="1"/>
  <c r="F87" i="7" s="1"/>
  <c r="E86" i="5"/>
  <c r="F86" s="1"/>
  <c r="F86" i="7" s="1"/>
  <c r="E85" i="5"/>
  <c r="F85" s="1"/>
  <c r="F85" i="7" s="1"/>
  <c r="E84" i="5"/>
  <c r="F84" s="1"/>
  <c r="F84" i="7" s="1"/>
  <c r="E83" i="5"/>
  <c r="F83" s="1"/>
  <c r="F83" i="7" s="1"/>
  <c r="E82" i="5"/>
  <c r="F82" s="1"/>
  <c r="F82" i="7" s="1"/>
  <c r="E81" i="5"/>
  <c r="F81" s="1"/>
  <c r="F81" i="7" s="1"/>
  <c r="E80" i="5"/>
  <c r="F80" s="1"/>
  <c r="F80" i="7" s="1"/>
  <c r="E79" i="5"/>
  <c r="F79" s="1"/>
  <c r="F79" i="7" s="1"/>
  <c r="E78" i="5"/>
  <c r="F78" s="1"/>
  <c r="F78" i="7" s="1"/>
  <c r="E77" i="5"/>
  <c r="F77" s="1"/>
  <c r="F77" i="7" s="1"/>
  <c r="E76" i="5"/>
  <c r="F76" s="1"/>
  <c r="F76" i="7" s="1"/>
  <c r="E75" i="5"/>
  <c r="F75" s="1"/>
  <c r="F75" i="7" s="1"/>
  <c r="E74" i="5"/>
  <c r="F74" s="1"/>
  <c r="F74" i="7" s="1"/>
  <c r="E73" i="5"/>
  <c r="F73" s="1"/>
  <c r="F73" i="7" s="1"/>
  <c r="E68" i="5"/>
  <c r="F68" s="1"/>
  <c r="F68" i="7" s="1"/>
  <c r="E67" i="5"/>
  <c r="F67" s="1"/>
  <c r="F67" i="7" s="1"/>
  <c r="E66" i="5"/>
  <c r="F66" s="1"/>
  <c r="F66" i="7" s="1"/>
  <c r="E65" i="5"/>
  <c r="F65" s="1"/>
  <c r="F65" i="7" s="1"/>
  <c r="E64" i="5"/>
  <c r="F64" s="1"/>
  <c r="F64" i="7" s="1"/>
  <c r="E63" i="5"/>
  <c r="F63" s="1"/>
  <c r="F63" i="7" s="1"/>
  <c r="E62" i="5"/>
  <c r="F62" s="1"/>
  <c r="F62" i="7" s="1"/>
  <c r="E61" i="5"/>
  <c r="F61" s="1"/>
  <c r="F61" i="7" s="1"/>
  <c r="E60" i="5"/>
  <c r="F60" s="1"/>
  <c r="E59"/>
  <c r="F59" s="1"/>
  <c r="F59" i="7" s="1"/>
  <c r="E58" i="5"/>
  <c r="F58" s="1"/>
  <c r="F58" i="7" s="1"/>
  <c r="E57" i="5"/>
  <c r="F57" s="1"/>
  <c r="F57" i="7" s="1"/>
  <c r="E56" i="5"/>
  <c r="F56" s="1"/>
  <c r="F56" i="7" s="1"/>
  <c r="E55" i="5"/>
  <c r="F55" s="1"/>
  <c r="F55" i="7" s="1"/>
  <c r="E54" i="5"/>
  <c r="F54" s="1"/>
  <c r="F54" i="7" s="1"/>
  <c r="E53" i="5"/>
  <c r="F53" s="1"/>
  <c r="F53" i="7" s="1"/>
  <c r="E52" i="5"/>
  <c r="F52" s="1"/>
  <c r="F52" i="7" s="1"/>
  <c r="E51" i="5"/>
  <c r="F51" s="1"/>
  <c r="F51" i="7" s="1"/>
  <c r="E50" i="5"/>
  <c r="F50" s="1"/>
  <c r="F50" i="7" s="1"/>
  <c r="E49" i="5"/>
  <c r="F49" s="1"/>
  <c r="F49" i="7" s="1"/>
  <c r="E48" i="5"/>
  <c r="F48" s="1"/>
  <c r="F48" i="7" s="1"/>
  <c r="E47" i="5"/>
  <c r="F47" s="1"/>
  <c r="F47" i="7" s="1"/>
  <c r="E46" i="5"/>
  <c r="F46" s="1"/>
  <c r="F46" i="7" s="1"/>
  <c r="E45" i="5"/>
  <c r="F45" s="1"/>
  <c r="F45" i="7" s="1"/>
  <c r="E44" i="5"/>
  <c r="F44" s="1"/>
  <c r="F44" i="7" s="1"/>
  <c r="E43" i="5"/>
  <c r="F43" s="1"/>
  <c r="F43" i="7" s="1"/>
  <c r="E42" i="5"/>
  <c r="F42" s="1"/>
  <c r="F42" i="7" s="1"/>
  <c r="E41" i="5"/>
  <c r="F41" s="1"/>
  <c r="F41" i="7" s="1"/>
  <c r="E40" i="5"/>
  <c r="F40" s="1"/>
  <c r="F40" i="7" s="1"/>
  <c r="E39" i="5"/>
  <c r="F39" s="1"/>
  <c r="F39" i="7" s="1"/>
  <c r="G102" i="3"/>
  <c r="H102" s="1"/>
  <c r="C102" i="7" s="1"/>
  <c r="E102"/>
  <c r="H101" i="3"/>
  <c r="C101" i="7" s="1"/>
  <c r="G101" i="3"/>
  <c r="E101" i="7"/>
  <c r="G100" i="3"/>
  <c r="G99"/>
  <c r="E99" i="7"/>
  <c r="G98" i="3"/>
  <c r="H97"/>
  <c r="C97" i="7" s="1"/>
  <c r="G97" i="3"/>
  <c r="D140" i="8" s="1"/>
  <c r="E97" i="7"/>
  <c r="G96" i="3"/>
  <c r="E96" i="7"/>
  <c r="G95" i="3"/>
  <c r="H95" s="1"/>
  <c r="C95" i="7" s="1"/>
  <c r="G94" i="3"/>
  <c r="E94" i="7"/>
  <c r="H93" i="3"/>
  <c r="C93" i="7" s="1"/>
  <c r="G93" i="3"/>
  <c r="D134" i="8" s="1"/>
  <c r="E93" i="7"/>
  <c r="G92" i="3"/>
  <c r="E92" i="7"/>
  <c r="G91" i="3"/>
  <c r="E91" i="7"/>
  <c r="G90" i="3"/>
  <c r="H89"/>
  <c r="C89" i="7" s="1"/>
  <c r="G89" i="3"/>
  <c r="D128" i="8" s="1"/>
  <c r="E89" i="7"/>
  <c r="G88" i="3"/>
  <c r="E88" i="7"/>
  <c r="G87" i="3"/>
  <c r="H87" s="1"/>
  <c r="C87" i="7" s="1"/>
  <c r="G86" i="3"/>
  <c r="E86" i="7"/>
  <c r="H85" i="3"/>
  <c r="C85" i="7" s="1"/>
  <c r="G85" i="3"/>
  <c r="D122" i="8" s="1"/>
  <c r="E85" i="7"/>
  <c r="G84" i="3"/>
  <c r="E84" i="7"/>
  <c r="G83" i="3"/>
  <c r="E83" i="7"/>
  <c r="G82" i="3"/>
  <c r="E82" i="7"/>
  <c r="H81" i="3"/>
  <c r="C81" i="7" s="1"/>
  <c r="G81" i="3"/>
  <c r="D116" i="8" s="1"/>
  <c r="E81" i="7"/>
  <c r="G80" i="3"/>
  <c r="E80" i="7"/>
  <c r="G79" i="3"/>
  <c r="E79" i="7"/>
  <c r="G78" i="3"/>
  <c r="E78" i="7"/>
  <c r="H77" i="3"/>
  <c r="C77" i="7" s="1"/>
  <c r="G77" i="3"/>
  <c r="D110" i="8" s="1"/>
  <c r="E77" i="7"/>
  <c r="G76" i="3"/>
  <c r="E76" i="7"/>
  <c r="G75" i="3"/>
  <c r="E75" i="7"/>
  <c r="G74" i="3"/>
  <c r="E74" i="7"/>
  <c r="G73" i="3"/>
  <c r="D104" i="8" s="1"/>
  <c r="E73" i="7"/>
  <c r="H68" i="3"/>
  <c r="C68" i="7" s="1"/>
  <c r="G68" i="3"/>
  <c r="D97" i="8" s="1"/>
  <c r="E68" i="7"/>
  <c r="G67" i="3"/>
  <c r="E67" i="7"/>
  <c r="G66" i="3"/>
  <c r="E66" i="7"/>
  <c r="G65" i="3"/>
  <c r="E65" i="7"/>
  <c r="H64" i="3"/>
  <c r="C64" i="7" s="1"/>
  <c r="G64" i="3"/>
  <c r="D91" i="8" s="1"/>
  <c r="E64" i="7"/>
  <c r="G63" i="3"/>
  <c r="E63" i="7"/>
  <c r="G62" i="3"/>
  <c r="G61"/>
  <c r="H60"/>
  <c r="C60" i="7" s="1"/>
  <c r="G60" i="3"/>
  <c r="D85" i="8" s="1"/>
  <c r="E60" i="7"/>
  <c r="G59" i="3"/>
  <c r="E59" i="7"/>
  <c r="G58" i="3"/>
  <c r="G57"/>
  <c r="H56"/>
  <c r="C56" i="7" s="1"/>
  <c r="G56" i="3"/>
  <c r="D79" i="8" s="1"/>
  <c r="E56" i="7"/>
  <c r="G55" i="3"/>
  <c r="E55" i="7"/>
  <c r="G54" i="3"/>
  <c r="G53"/>
  <c r="H52"/>
  <c r="C52" i="7" s="1"/>
  <c r="G52" i="3"/>
  <c r="D73" i="8" s="1"/>
  <c r="E52" i="7"/>
  <c r="G51" i="3"/>
  <c r="E51" i="7"/>
  <c r="G50" i="3"/>
  <c r="G49"/>
  <c r="H48"/>
  <c r="C48" i="7" s="1"/>
  <c r="G48" i="3"/>
  <c r="D67" i="8" s="1"/>
  <c r="E48" i="7"/>
  <c r="G47" i="3"/>
  <c r="E47" i="7"/>
  <c r="G46" i="3"/>
  <c r="E46" i="7"/>
  <c r="G45" i="3"/>
  <c r="E45" i="7"/>
  <c r="H44" i="3"/>
  <c r="C44" i="7" s="1"/>
  <c r="G44" i="3"/>
  <c r="D61" i="8" s="1"/>
  <c r="E44" i="7"/>
  <c r="G43" i="3"/>
  <c r="E43" i="7"/>
  <c r="G42" i="3"/>
  <c r="E42" i="7"/>
  <c r="G41" i="3"/>
  <c r="E41" i="7"/>
  <c r="H40" i="3"/>
  <c r="C40" i="7" s="1"/>
  <c r="G40" i="3"/>
  <c r="D55" i="8" s="1"/>
  <c r="E40" i="7"/>
  <c r="G39" i="3"/>
  <c r="E39" i="7"/>
  <c r="E34"/>
  <c r="P102" i="1"/>
  <c r="K102"/>
  <c r="F102"/>
  <c r="P101"/>
  <c r="K101"/>
  <c r="F101"/>
  <c r="P100"/>
  <c r="K100"/>
  <c r="F100"/>
  <c r="Q99"/>
  <c r="P99"/>
  <c r="G143" i="8" s="1"/>
  <c r="L99" i="1"/>
  <c r="K99"/>
  <c r="F143" i="8" s="1"/>
  <c r="G99" i="1"/>
  <c r="F99"/>
  <c r="P98"/>
  <c r="K98"/>
  <c r="F98"/>
  <c r="G98" s="1"/>
  <c r="P97"/>
  <c r="K97"/>
  <c r="F97"/>
  <c r="P96"/>
  <c r="K96"/>
  <c r="F96"/>
  <c r="Q95"/>
  <c r="P95"/>
  <c r="L95"/>
  <c r="K95"/>
  <c r="F137" i="8" s="1"/>
  <c r="G95" i="1"/>
  <c r="R95" s="1"/>
  <c r="D95" i="7" s="1"/>
  <c r="F95" i="1"/>
  <c r="E137" i="8" s="1"/>
  <c r="P94" i="1"/>
  <c r="K94"/>
  <c r="F94"/>
  <c r="P93"/>
  <c r="K93"/>
  <c r="F93"/>
  <c r="P92"/>
  <c r="K92"/>
  <c r="F92"/>
  <c r="Q91"/>
  <c r="P91"/>
  <c r="G131" i="8" s="1"/>
  <c r="L91" i="1"/>
  <c r="K91"/>
  <c r="F131" i="8" s="1"/>
  <c r="G91" i="1"/>
  <c r="R91" s="1"/>
  <c r="D91" i="7" s="1"/>
  <c r="F91" i="1"/>
  <c r="E131" i="8" s="1"/>
  <c r="P90" i="1"/>
  <c r="K90"/>
  <c r="F90"/>
  <c r="P89"/>
  <c r="K89"/>
  <c r="F89"/>
  <c r="P88"/>
  <c r="K88"/>
  <c r="F88"/>
  <c r="Q87"/>
  <c r="P87"/>
  <c r="L87"/>
  <c r="K87"/>
  <c r="F125" i="8" s="1"/>
  <c r="G87" i="1"/>
  <c r="F87"/>
  <c r="E125" i="8" s="1"/>
  <c r="P86" i="1"/>
  <c r="K86"/>
  <c r="F86"/>
  <c r="P85"/>
  <c r="K85"/>
  <c r="F85"/>
  <c r="P84"/>
  <c r="K84"/>
  <c r="F84"/>
  <c r="Q83"/>
  <c r="P83"/>
  <c r="G119" i="8" s="1"/>
  <c r="L83" i="1"/>
  <c r="K83"/>
  <c r="F119" i="8" s="1"/>
  <c r="G83" i="1"/>
  <c r="F83"/>
  <c r="E119" i="8" s="1"/>
  <c r="P82" i="1"/>
  <c r="K82"/>
  <c r="F82"/>
  <c r="P81"/>
  <c r="K81"/>
  <c r="F81"/>
  <c r="P80"/>
  <c r="K80"/>
  <c r="F80"/>
  <c r="Q79"/>
  <c r="P79"/>
  <c r="L79"/>
  <c r="K79"/>
  <c r="F113" i="8" s="1"/>
  <c r="G79" i="1"/>
  <c r="R79" s="1"/>
  <c r="D79" i="7" s="1"/>
  <c r="F79" i="1"/>
  <c r="E113" i="8" s="1"/>
  <c r="P78" i="1"/>
  <c r="K78"/>
  <c r="F78"/>
  <c r="P77"/>
  <c r="K77"/>
  <c r="F77"/>
  <c r="P76"/>
  <c r="K76"/>
  <c r="F76"/>
  <c r="Q75"/>
  <c r="P75"/>
  <c r="G107" i="8" s="1"/>
  <c r="L75" i="1"/>
  <c r="K75"/>
  <c r="F107" i="8" s="1"/>
  <c r="G75" i="1"/>
  <c r="R75" s="1"/>
  <c r="D75" i="7" s="1"/>
  <c r="F75" i="1"/>
  <c r="E107" i="8" s="1"/>
  <c r="P74" i="1"/>
  <c r="K74"/>
  <c r="F74"/>
  <c r="P73"/>
  <c r="K73"/>
  <c r="F73"/>
  <c r="P68"/>
  <c r="Q68" s="1"/>
  <c r="L68"/>
  <c r="K68"/>
  <c r="F68"/>
  <c r="P67"/>
  <c r="K67"/>
  <c r="F67"/>
  <c r="P66"/>
  <c r="G94" i="8" s="1"/>
  <c r="K66" i="1"/>
  <c r="F66"/>
  <c r="P65"/>
  <c r="K65"/>
  <c r="F65"/>
  <c r="P64"/>
  <c r="K64"/>
  <c r="F64"/>
  <c r="G64" s="1"/>
  <c r="P63"/>
  <c r="K63"/>
  <c r="F63"/>
  <c r="P62"/>
  <c r="K62"/>
  <c r="L62" s="1"/>
  <c r="F62"/>
  <c r="E88" i="8" s="1"/>
  <c r="P61" i="1"/>
  <c r="K61"/>
  <c r="F61"/>
  <c r="P60"/>
  <c r="Q60" s="1"/>
  <c r="K60"/>
  <c r="L60" s="1"/>
  <c r="F60"/>
  <c r="P59"/>
  <c r="K59"/>
  <c r="F59"/>
  <c r="Q58"/>
  <c r="P58"/>
  <c r="K58"/>
  <c r="F58"/>
  <c r="P57"/>
  <c r="K57"/>
  <c r="F57"/>
  <c r="P56"/>
  <c r="K56"/>
  <c r="F56"/>
  <c r="G56" s="1"/>
  <c r="P55"/>
  <c r="K55"/>
  <c r="F55"/>
  <c r="P54"/>
  <c r="K54"/>
  <c r="L54" s="1"/>
  <c r="F54"/>
  <c r="E76" i="8" s="1"/>
  <c r="P53" i="1"/>
  <c r="K53"/>
  <c r="F53"/>
  <c r="P52"/>
  <c r="Q52" s="1"/>
  <c r="K52"/>
  <c r="F73" i="8" s="1"/>
  <c r="F52" i="1"/>
  <c r="G52" s="1"/>
  <c r="P51"/>
  <c r="K51"/>
  <c r="F51"/>
  <c r="P50"/>
  <c r="K50"/>
  <c r="F50"/>
  <c r="P49"/>
  <c r="K49"/>
  <c r="F49"/>
  <c r="P48"/>
  <c r="G67" i="8" s="1"/>
  <c r="K48" i="1"/>
  <c r="F67" i="8" s="1"/>
  <c r="G48" i="1"/>
  <c r="F48"/>
  <c r="E67" i="8" s="1"/>
  <c r="Q47" i="1"/>
  <c r="P47"/>
  <c r="G66" i="8" s="1"/>
  <c r="K47" i="1"/>
  <c r="F47"/>
  <c r="E66" i="8" s="1"/>
  <c r="P46" i="1"/>
  <c r="G64" i="8" s="1"/>
  <c r="K46" i="1"/>
  <c r="F64" i="8" s="1"/>
  <c r="F46" i="1"/>
  <c r="E64" i="8" s="1"/>
  <c r="P45" i="1"/>
  <c r="K45"/>
  <c r="F63" i="8" s="1"/>
  <c r="F45" i="1"/>
  <c r="P44"/>
  <c r="G61" i="8" s="1"/>
  <c r="K44" i="1"/>
  <c r="F61" i="8" s="1"/>
  <c r="F44" i="1"/>
  <c r="E61" i="8" s="1"/>
  <c r="P43" i="1"/>
  <c r="G60" i="8" s="1"/>
  <c r="K43" i="1"/>
  <c r="G43"/>
  <c r="F43"/>
  <c r="E60" i="8" s="1"/>
  <c r="P42" i="1"/>
  <c r="G58" i="8" s="1"/>
  <c r="K42" i="1"/>
  <c r="F58" i="8" s="1"/>
  <c r="F59" s="1"/>
  <c r="G42" i="1"/>
  <c r="F42"/>
  <c r="E58" i="8" s="1"/>
  <c r="P41" i="1"/>
  <c r="K41"/>
  <c r="L41" s="1"/>
  <c r="F41"/>
  <c r="P40"/>
  <c r="G55" i="8" s="1"/>
  <c r="L40" i="1"/>
  <c r="K40"/>
  <c r="F55" i="8" s="1"/>
  <c r="F40" i="1"/>
  <c r="E55" i="8" s="1"/>
  <c r="P39" i="1"/>
  <c r="G54" i="8" s="1"/>
  <c r="K39" i="1"/>
  <c r="F39"/>
  <c r="E54" i="8" s="1"/>
  <c r="G6" i="3"/>
  <c r="G7"/>
  <c r="G8"/>
  <c r="G9"/>
  <c r="G10"/>
  <c r="G11"/>
  <c r="H11" s="1"/>
  <c r="C11" i="7" s="1"/>
  <c r="G12" i="3"/>
  <c r="G13"/>
  <c r="D17" i="8" s="1"/>
  <c r="G14" i="3"/>
  <c r="G15"/>
  <c r="G16"/>
  <c r="G17"/>
  <c r="D23" i="8" s="1"/>
  <c r="G18" i="3"/>
  <c r="G19"/>
  <c r="D26" i="8" s="1"/>
  <c r="G20" i="3"/>
  <c r="G21"/>
  <c r="D29" i="8" s="1"/>
  <c r="G22" i="3"/>
  <c r="G23"/>
  <c r="G24"/>
  <c r="G25"/>
  <c r="D35" i="8" s="1"/>
  <c r="G26" i="3"/>
  <c r="G27"/>
  <c r="D38" i="8" s="1"/>
  <c r="G28" i="3"/>
  <c r="G29"/>
  <c r="D41" i="8" s="1"/>
  <c r="G30" i="3"/>
  <c r="G31"/>
  <c r="G32"/>
  <c r="G33"/>
  <c r="D47" i="8" s="1"/>
  <c r="G34" i="3"/>
  <c r="G5"/>
  <c r="E6" i="5"/>
  <c r="I6" i="8" s="1"/>
  <c r="E7" i="5"/>
  <c r="I8" i="8" s="1"/>
  <c r="E8" i="5"/>
  <c r="I9" i="8" s="1"/>
  <c r="E9" i="5"/>
  <c r="I11" i="8" s="1"/>
  <c r="E10" i="5"/>
  <c r="I12" i="8" s="1"/>
  <c r="E11" i="5"/>
  <c r="I14" i="8" s="1"/>
  <c r="E12" i="5"/>
  <c r="I15" i="8" s="1"/>
  <c r="E13" i="5"/>
  <c r="I17" i="8" s="1"/>
  <c r="E14" i="5"/>
  <c r="I18" i="8" s="1"/>
  <c r="E15" i="5"/>
  <c r="I20" i="8" s="1"/>
  <c r="E16" i="5"/>
  <c r="I21" i="8" s="1"/>
  <c r="E17" i="5"/>
  <c r="I23" i="8" s="1"/>
  <c r="E18" i="5"/>
  <c r="I24" i="8" s="1"/>
  <c r="E19" i="5"/>
  <c r="I26" i="8" s="1"/>
  <c r="E20" i="5"/>
  <c r="I27" i="8" s="1"/>
  <c r="E21" i="5"/>
  <c r="I29" i="8" s="1"/>
  <c r="E22" i="5"/>
  <c r="I30" i="8" s="1"/>
  <c r="E23" i="5"/>
  <c r="I32" i="8" s="1"/>
  <c r="E24" i="5"/>
  <c r="I33" i="8" s="1"/>
  <c r="E25" i="5"/>
  <c r="I35" i="8" s="1"/>
  <c r="E26" i="5"/>
  <c r="I36" i="8" s="1"/>
  <c r="E27" i="5"/>
  <c r="I38" i="8" s="1"/>
  <c r="E28" i="5"/>
  <c r="I39" i="8" s="1"/>
  <c r="E29" i="5"/>
  <c r="I41" i="8" s="1"/>
  <c r="E30" i="5"/>
  <c r="I42" i="8" s="1"/>
  <c r="E31" i="5"/>
  <c r="I44" i="8" s="1"/>
  <c r="E32" i="5"/>
  <c r="I45" i="8" s="1"/>
  <c r="E33" i="5"/>
  <c r="F33" s="1"/>
  <c r="F33" i="7" s="1"/>
  <c r="E34" i="5"/>
  <c r="I48" i="8" s="1"/>
  <c r="E5" i="5"/>
  <c r="I5" i="8" s="1"/>
  <c r="F34" i="5"/>
  <c r="F34" i="7" s="1"/>
  <c r="F33" i="1"/>
  <c r="K33"/>
  <c r="P33"/>
  <c r="F34"/>
  <c r="K34"/>
  <c r="P34"/>
  <c r="E33" i="7"/>
  <c r="H29" i="3"/>
  <c r="C29" i="7" s="1"/>
  <c r="H21" i="3"/>
  <c r="C21" i="7" s="1"/>
  <c r="H33" i="3" l="1"/>
  <c r="C33" i="7" s="1"/>
  <c r="H27" i="3"/>
  <c r="C27" i="7" s="1"/>
  <c r="H25" i="3"/>
  <c r="C25" i="7" s="1"/>
  <c r="H19" i="3"/>
  <c r="C19" i="7" s="1"/>
  <c r="H17" i="3"/>
  <c r="C17" i="7" s="1"/>
  <c r="H13" i="3"/>
  <c r="C13" i="7" s="1"/>
  <c r="H56" i="8"/>
  <c r="H49"/>
  <c r="H37"/>
  <c r="H7"/>
  <c r="H106"/>
  <c r="H142"/>
  <c r="R83" i="1"/>
  <c r="D83" i="7" s="1"/>
  <c r="R99" i="1"/>
  <c r="D99" i="7" s="1"/>
  <c r="H22" i="8"/>
  <c r="H28"/>
  <c r="H34"/>
  <c r="H40"/>
  <c r="H46"/>
  <c r="I7"/>
  <c r="H112"/>
  <c r="H136"/>
  <c r="H148"/>
  <c r="R87" i="1"/>
  <c r="D87" i="7" s="1"/>
  <c r="H71" i="8"/>
  <c r="H83"/>
  <c r="H89"/>
  <c r="Q40" i="1"/>
  <c r="Q42"/>
  <c r="Q48"/>
  <c r="Q66"/>
  <c r="F85" i="8"/>
  <c r="L42" i="1"/>
  <c r="R42" s="1"/>
  <c r="D42" i="7" s="1"/>
  <c r="L45" i="1"/>
  <c r="L48"/>
  <c r="L52"/>
  <c r="R52" s="1"/>
  <c r="D52" i="7" s="1"/>
  <c r="G52" s="1"/>
  <c r="E73" i="8"/>
  <c r="G40" i="1"/>
  <c r="R40" s="1"/>
  <c r="D40" i="7" s="1"/>
  <c r="G40" s="1"/>
  <c r="E62" i="8"/>
  <c r="G62" i="1"/>
  <c r="E79" i="8"/>
  <c r="G54" i="1"/>
  <c r="F65" i="8"/>
  <c r="Q39" i="1"/>
  <c r="L34"/>
  <c r="F48" i="8"/>
  <c r="Q33" i="1"/>
  <c r="G47" i="8"/>
  <c r="G33" i="1"/>
  <c r="E47" i="8"/>
  <c r="H34" i="3"/>
  <c r="C34" i="7" s="1"/>
  <c r="D48" i="8"/>
  <c r="H32" i="3"/>
  <c r="C32" i="7" s="1"/>
  <c r="D45" i="8"/>
  <c r="H30" i="3"/>
  <c r="C30" i="7" s="1"/>
  <c r="D42" i="8"/>
  <c r="H28" i="3"/>
  <c r="C28" i="7" s="1"/>
  <c r="D39" i="8"/>
  <c r="D40" s="1"/>
  <c r="H26" i="3"/>
  <c r="C26" i="7" s="1"/>
  <c r="D36" i="8"/>
  <c r="H24" i="3"/>
  <c r="C24" i="7" s="1"/>
  <c r="D33" i="8"/>
  <c r="H22" i="3"/>
  <c r="C22" i="7" s="1"/>
  <c r="D30" i="8"/>
  <c r="H20" i="3"/>
  <c r="C20" i="7" s="1"/>
  <c r="D27" i="8"/>
  <c r="H18" i="3"/>
  <c r="C18" i="7" s="1"/>
  <c r="D24" i="8"/>
  <c r="H16" i="3"/>
  <c r="C16" i="7" s="1"/>
  <c r="D21" i="8"/>
  <c r="H14" i="3"/>
  <c r="C14" i="7" s="1"/>
  <c r="D18" i="8"/>
  <c r="H12" i="3"/>
  <c r="C12" i="7" s="1"/>
  <c r="D15" i="8"/>
  <c r="D14"/>
  <c r="H10" i="3"/>
  <c r="C10" i="7" s="1"/>
  <c r="D12" i="8"/>
  <c r="H8" i="3"/>
  <c r="C8" i="7" s="1"/>
  <c r="D9" i="8"/>
  <c r="H6" i="3"/>
  <c r="C6" i="7" s="1"/>
  <c r="D6" i="8"/>
  <c r="L39" i="1"/>
  <c r="F54" i="8"/>
  <c r="Q41" i="1"/>
  <c r="G57" i="8"/>
  <c r="G59" s="1"/>
  <c r="G62"/>
  <c r="G45" i="1"/>
  <c r="E63" i="8"/>
  <c r="E65" s="1"/>
  <c r="L47" i="1"/>
  <c r="F66" i="8"/>
  <c r="R48" i="1"/>
  <c r="D48" i="7" s="1"/>
  <c r="G48" s="1"/>
  <c r="L49" i="1"/>
  <c r="F69" i="8"/>
  <c r="E70"/>
  <c r="G50" i="1"/>
  <c r="Q50"/>
  <c r="G70" i="8"/>
  <c r="G55" i="1"/>
  <c r="E78" i="8"/>
  <c r="Q55" i="1"/>
  <c r="G78" i="8"/>
  <c r="L56" i="1"/>
  <c r="F79" i="8"/>
  <c r="L58" i="1"/>
  <c r="F82" i="8"/>
  <c r="L59" i="1"/>
  <c r="F84" i="8"/>
  <c r="G60" i="1"/>
  <c r="E85" i="8"/>
  <c r="E86" s="1"/>
  <c r="G61" i="1"/>
  <c r="E87" i="8"/>
  <c r="E89" s="1"/>
  <c r="Q61" i="1"/>
  <c r="G87" i="8"/>
  <c r="Q62" i="1"/>
  <c r="G88" i="8"/>
  <c r="Q64" i="1"/>
  <c r="G91" i="8"/>
  <c r="L65" i="1"/>
  <c r="F93" i="8"/>
  <c r="E94"/>
  <c r="G66" i="1"/>
  <c r="F104" i="8"/>
  <c r="L73" i="1"/>
  <c r="G74"/>
  <c r="E105" i="8"/>
  <c r="Q74" i="1"/>
  <c r="G105" i="8"/>
  <c r="L76" i="1"/>
  <c r="F108" i="8"/>
  <c r="F109" s="1"/>
  <c r="E110"/>
  <c r="G77" i="1"/>
  <c r="G110" i="8"/>
  <c r="Q77" i="1"/>
  <c r="F116" i="8"/>
  <c r="L81" i="1"/>
  <c r="G82"/>
  <c r="E117" i="8"/>
  <c r="Q82" i="1"/>
  <c r="G117" i="8"/>
  <c r="L84" i="1"/>
  <c r="F120" i="8"/>
  <c r="F121" s="1"/>
  <c r="E122"/>
  <c r="G85" i="1"/>
  <c r="G122" i="8"/>
  <c r="Q85" i="1"/>
  <c r="F128" i="8"/>
  <c r="L89" i="1"/>
  <c r="G90"/>
  <c r="E129" i="8"/>
  <c r="Q90" i="1"/>
  <c r="G129" i="8"/>
  <c r="L92" i="1"/>
  <c r="F132" i="8"/>
  <c r="F133" s="1"/>
  <c r="E134"/>
  <c r="G93" i="1"/>
  <c r="G134" i="8"/>
  <c r="Q93" i="1"/>
  <c r="F140" i="8"/>
  <c r="L97" i="1"/>
  <c r="Q98"/>
  <c r="G141" i="8"/>
  <c r="L100" i="1"/>
  <c r="F144" i="8"/>
  <c r="F145" s="1"/>
  <c r="E146"/>
  <c r="G101" i="1"/>
  <c r="G146" i="8"/>
  <c r="Q101" i="1"/>
  <c r="H45" i="3"/>
  <c r="C45" i="7" s="1"/>
  <c r="D63" i="8"/>
  <c r="H46" i="3"/>
  <c r="C46" i="7" s="1"/>
  <c r="D64" i="8"/>
  <c r="H53" i="3"/>
  <c r="C53" i="7" s="1"/>
  <c r="D75" i="8"/>
  <c r="H54" i="3"/>
  <c r="C54" i="7" s="1"/>
  <c r="D76" i="8"/>
  <c r="H61" i="3"/>
  <c r="C61" i="7" s="1"/>
  <c r="D87" i="8"/>
  <c r="H62" i="3"/>
  <c r="C62" i="7" s="1"/>
  <c r="D88" i="8"/>
  <c r="H74" i="3"/>
  <c r="C74" i="7" s="1"/>
  <c r="D105" i="8"/>
  <c r="D106" s="1"/>
  <c r="D107"/>
  <c r="H75" i="3"/>
  <c r="C75" i="7" s="1"/>
  <c r="H82" i="3"/>
  <c r="C82" i="7" s="1"/>
  <c r="D117" i="8"/>
  <c r="D118" s="1"/>
  <c r="D119"/>
  <c r="H83" i="3"/>
  <c r="C83" i="7" s="1"/>
  <c r="H90" i="3"/>
  <c r="C90" i="7" s="1"/>
  <c r="D129" i="8"/>
  <c r="D130" s="1"/>
  <c r="D131"/>
  <c r="H91" i="3"/>
  <c r="C91" i="7" s="1"/>
  <c r="H98" i="3"/>
  <c r="C98" i="7" s="1"/>
  <c r="D141" i="8"/>
  <c r="D142" s="1"/>
  <c r="D143"/>
  <c r="H99" i="3"/>
  <c r="C99" i="7" s="1"/>
  <c r="G87"/>
  <c r="G95"/>
  <c r="G91"/>
  <c r="Q34" i="1"/>
  <c r="G48" i="8"/>
  <c r="G49" s="1"/>
  <c r="G34" i="1"/>
  <c r="R34" s="1"/>
  <c r="D34" i="7" s="1"/>
  <c r="E48" i="8"/>
  <c r="L33" i="1"/>
  <c r="F47" i="8"/>
  <c r="I46"/>
  <c r="I43"/>
  <c r="I40"/>
  <c r="I37"/>
  <c r="I34"/>
  <c r="I31"/>
  <c r="I28"/>
  <c r="I25"/>
  <c r="I22"/>
  <c r="I19"/>
  <c r="I16"/>
  <c r="I13"/>
  <c r="I10"/>
  <c r="H5" i="3"/>
  <c r="C5" i="7" s="1"/>
  <c r="D5" i="8"/>
  <c r="D49"/>
  <c r="H31" i="3"/>
  <c r="C31" i="7" s="1"/>
  <c r="D44" i="8"/>
  <c r="D43"/>
  <c r="D37"/>
  <c r="H23" i="3"/>
  <c r="C23" i="7" s="1"/>
  <c r="D32" i="8"/>
  <c r="D31"/>
  <c r="D28"/>
  <c r="D25"/>
  <c r="H15" i="3"/>
  <c r="C15" i="7" s="1"/>
  <c r="D20" i="8"/>
  <c r="D19"/>
  <c r="H9" i="3"/>
  <c r="C9" i="7" s="1"/>
  <c r="D11" i="8"/>
  <c r="D13" s="1"/>
  <c r="H7" i="3"/>
  <c r="C7" i="7" s="1"/>
  <c r="D8" i="8"/>
  <c r="D10" s="1"/>
  <c r="G39" i="1"/>
  <c r="E56" i="8"/>
  <c r="F56"/>
  <c r="G56"/>
  <c r="G41" i="1"/>
  <c r="E57" i="8"/>
  <c r="E59" s="1"/>
  <c r="L43" i="1"/>
  <c r="F60" i="8"/>
  <c r="F62" s="1"/>
  <c r="Q43" i="1"/>
  <c r="G44"/>
  <c r="L44"/>
  <c r="Q44"/>
  <c r="Q45"/>
  <c r="G63" i="8"/>
  <c r="G65" s="1"/>
  <c r="G46" i="1"/>
  <c r="L46"/>
  <c r="Q46"/>
  <c r="G47"/>
  <c r="E68" i="8"/>
  <c r="F68"/>
  <c r="G68"/>
  <c r="F70"/>
  <c r="L50" i="1"/>
  <c r="G51"/>
  <c r="R51" s="1"/>
  <c r="D51" i="7" s="1"/>
  <c r="G51" s="1"/>
  <c r="E72" i="8"/>
  <c r="Q51" i="1"/>
  <c r="G72" i="8"/>
  <c r="G53" i="1"/>
  <c r="E75" i="8"/>
  <c r="E77" s="1"/>
  <c r="Q53" i="1"/>
  <c r="G75" i="8"/>
  <c r="Q54" i="1"/>
  <c r="G76" i="8"/>
  <c r="G77" s="1"/>
  <c r="Q56" i="1"/>
  <c r="G79" i="8"/>
  <c r="L57" i="1"/>
  <c r="F81" i="8"/>
  <c r="E82"/>
  <c r="G58" i="1"/>
  <c r="R58" s="1"/>
  <c r="D58" i="7" s="1"/>
  <c r="G63" i="1"/>
  <c r="E90" i="8"/>
  <c r="E92" s="1"/>
  <c r="Q63" i="1"/>
  <c r="G90" i="8"/>
  <c r="L64" i="1"/>
  <c r="F91" i="8"/>
  <c r="L66" i="1"/>
  <c r="F94" i="8"/>
  <c r="L67" i="1"/>
  <c r="F96" i="8"/>
  <c r="F98" s="1"/>
  <c r="G68" i="1"/>
  <c r="E97" i="8"/>
  <c r="G73" i="1"/>
  <c r="E104" i="8"/>
  <c r="G104"/>
  <c r="Q73" i="1"/>
  <c r="F110" i="8"/>
  <c r="L77" i="1"/>
  <c r="G78"/>
  <c r="E111" i="8"/>
  <c r="E112" s="1"/>
  <c r="Q78" i="1"/>
  <c r="G111" i="8"/>
  <c r="G112" s="1"/>
  <c r="L80" i="1"/>
  <c r="F114" i="8"/>
  <c r="F115" s="1"/>
  <c r="G81" i="1"/>
  <c r="R81" s="1"/>
  <c r="D81" i="7" s="1"/>
  <c r="G81" s="1"/>
  <c r="E116" i="8"/>
  <c r="G116"/>
  <c r="Q81" i="1"/>
  <c r="F122" i="8"/>
  <c r="L85" i="1"/>
  <c r="G86"/>
  <c r="E123" i="8"/>
  <c r="E124" s="1"/>
  <c r="Q86" i="1"/>
  <c r="G123" i="8"/>
  <c r="G124" s="1"/>
  <c r="L88" i="1"/>
  <c r="F126" i="8"/>
  <c r="F127" s="1"/>
  <c r="G89" i="1"/>
  <c r="R89" s="1"/>
  <c r="D89" i="7" s="1"/>
  <c r="E128" i="8"/>
  <c r="G128"/>
  <c r="Q89" i="1"/>
  <c r="F134" i="8"/>
  <c r="L93" i="1"/>
  <c r="G94"/>
  <c r="E135" i="8"/>
  <c r="E136" s="1"/>
  <c r="Q94" i="1"/>
  <c r="G135" i="8"/>
  <c r="G136" s="1"/>
  <c r="L96" i="1"/>
  <c r="F138" i="8"/>
  <c r="F139" s="1"/>
  <c r="G97" i="1"/>
  <c r="R97" s="1"/>
  <c r="D97" i="7" s="1"/>
  <c r="G97" s="1"/>
  <c r="E140" i="8"/>
  <c r="E142" s="1"/>
  <c r="G140"/>
  <c r="Q97" i="1"/>
  <c r="F146" i="8"/>
  <c r="L101" i="1"/>
  <c r="G102"/>
  <c r="E147" i="8"/>
  <c r="E148" s="1"/>
  <c r="Q102" i="1"/>
  <c r="G147" i="8"/>
  <c r="G148" s="1"/>
  <c r="H41" i="3"/>
  <c r="C41" i="7" s="1"/>
  <c r="D57" i="8"/>
  <c r="H42" i="3"/>
  <c r="C42" i="7" s="1"/>
  <c r="D58" i="8"/>
  <c r="H49" i="3"/>
  <c r="C49" i="7" s="1"/>
  <c r="D69" i="8"/>
  <c r="H50" i="3"/>
  <c r="C50" i="7" s="1"/>
  <c r="D70" i="8"/>
  <c r="H57" i="3"/>
  <c r="C57" i="7" s="1"/>
  <c r="D81" i="8"/>
  <c r="H58" i="3"/>
  <c r="C58" i="7" s="1"/>
  <c r="D82" i="8"/>
  <c r="D83" s="1"/>
  <c r="H65" i="3"/>
  <c r="C65" i="7" s="1"/>
  <c r="D93" i="8"/>
  <c r="H66" i="3"/>
  <c r="C66" i="7" s="1"/>
  <c r="D94" i="8"/>
  <c r="H78" i="3"/>
  <c r="C78" i="7" s="1"/>
  <c r="D111" i="8"/>
  <c r="D112" s="1"/>
  <c r="H79" i="3"/>
  <c r="C79" i="7" s="1"/>
  <c r="G79" s="1"/>
  <c r="D113" i="8"/>
  <c r="D137"/>
  <c r="H86" i="3"/>
  <c r="C86" i="7" s="1"/>
  <c r="D123" i="8"/>
  <c r="H94" i="3"/>
  <c r="C94" i="7" s="1"/>
  <c r="D135" i="8"/>
  <c r="G99" i="7"/>
  <c r="F86" i="8"/>
  <c r="D125"/>
  <c r="G49" i="1"/>
  <c r="E69" i="8"/>
  <c r="Q49" i="1"/>
  <c r="G69" i="8"/>
  <c r="L51" i="1"/>
  <c r="F72" i="8"/>
  <c r="F74" s="1"/>
  <c r="L53" i="1"/>
  <c r="F75" i="8"/>
  <c r="L55" i="1"/>
  <c r="F78" i="8"/>
  <c r="R56" i="1"/>
  <c r="D56" i="7" s="1"/>
  <c r="G56" s="1"/>
  <c r="G57" i="1"/>
  <c r="E81" i="8"/>
  <c r="Q57" i="1"/>
  <c r="G81" i="8"/>
  <c r="G83" s="1"/>
  <c r="G59" i="1"/>
  <c r="E84" i="8"/>
  <c r="Q59" i="1"/>
  <c r="G84" i="8"/>
  <c r="L61" i="1"/>
  <c r="R61" s="1"/>
  <c r="D61" i="7" s="1"/>
  <c r="G61" s="1"/>
  <c r="F87" i="8"/>
  <c r="L63" i="1"/>
  <c r="F90" i="8"/>
  <c r="R64" i="1"/>
  <c r="D64" i="7" s="1"/>
  <c r="G64" s="1"/>
  <c r="G65" i="1"/>
  <c r="E93" i="8"/>
  <c r="Q65" i="1"/>
  <c r="G93" i="8"/>
  <c r="G95" s="1"/>
  <c r="G67" i="1"/>
  <c r="E96" i="8"/>
  <c r="Q67" i="1"/>
  <c r="G96" i="8"/>
  <c r="G98" s="1"/>
  <c r="L74" i="1"/>
  <c r="F105" i="8"/>
  <c r="F106" s="1"/>
  <c r="G76" i="1"/>
  <c r="E108" i="8"/>
  <c r="E109" s="1"/>
  <c r="Q76" i="1"/>
  <c r="G108" i="8"/>
  <c r="G109" s="1"/>
  <c r="L78" i="1"/>
  <c r="F111" i="8"/>
  <c r="F112" s="1"/>
  <c r="G80" i="1"/>
  <c r="E114" i="8"/>
  <c r="E115" s="1"/>
  <c r="Q80" i="1"/>
  <c r="G114" i="8"/>
  <c r="G115" s="1"/>
  <c r="L82" i="1"/>
  <c r="R82" s="1"/>
  <c r="D82" i="7" s="1"/>
  <c r="G82" s="1"/>
  <c r="F117" i="8"/>
  <c r="G84" i="1"/>
  <c r="E120" i="8"/>
  <c r="E121" s="1"/>
  <c r="Q84" i="1"/>
  <c r="R84" s="1"/>
  <c r="D84" i="7" s="1"/>
  <c r="G120" i="8"/>
  <c r="G121" s="1"/>
  <c r="L86" i="1"/>
  <c r="F123" i="8"/>
  <c r="F124" s="1"/>
  <c r="G88" i="1"/>
  <c r="E126" i="8"/>
  <c r="E127" s="1"/>
  <c r="Q88" i="1"/>
  <c r="G126" i="8"/>
  <c r="G127" s="1"/>
  <c r="L90" i="1"/>
  <c r="F129" i="8"/>
  <c r="F130" s="1"/>
  <c r="G92" i="1"/>
  <c r="E132" i="8"/>
  <c r="E133" s="1"/>
  <c r="Q92" i="1"/>
  <c r="R92" s="1"/>
  <c r="D92" i="7" s="1"/>
  <c r="G132" i="8"/>
  <c r="G133" s="1"/>
  <c r="L94" i="1"/>
  <c r="F135" i="8"/>
  <c r="F136" s="1"/>
  <c r="G96" i="1"/>
  <c r="E138" i="8"/>
  <c r="E139" s="1"/>
  <c r="Q96" i="1"/>
  <c r="G138" i="8"/>
  <c r="G139" s="1"/>
  <c r="L98" i="1"/>
  <c r="F141" i="8"/>
  <c r="F142" s="1"/>
  <c r="G100" i="1"/>
  <c r="E144" i="8"/>
  <c r="E145" s="1"/>
  <c r="Q100" i="1"/>
  <c r="G144" i="8"/>
  <c r="G145" s="1"/>
  <c r="L102" i="1"/>
  <c r="F147" i="8"/>
  <c r="F148" s="1"/>
  <c r="H39" i="3"/>
  <c r="C39" i="7" s="1"/>
  <c r="D54" i="8"/>
  <c r="D56" s="1"/>
  <c r="H43" i="3"/>
  <c r="C43" i="7" s="1"/>
  <c r="D60" i="8"/>
  <c r="D62" s="1"/>
  <c r="H47" i="3"/>
  <c r="C47" i="7" s="1"/>
  <c r="D66" i="8"/>
  <c r="D68" s="1"/>
  <c r="H51" i="3"/>
  <c r="C51" i="7" s="1"/>
  <c r="D72" i="8"/>
  <c r="D74" s="1"/>
  <c r="H55" i="3"/>
  <c r="C55" i="7" s="1"/>
  <c r="D78" i="8"/>
  <c r="D80" s="1"/>
  <c r="H59" i="3"/>
  <c r="C59" i="7" s="1"/>
  <c r="D84" i="8"/>
  <c r="D86" s="1"/>
  <c r="H63" i="3"/>
  <c r="C63" i="7" s="1"/>
  <c r="D90" i="8"/>
  <c r="D92" s="1"/>
  <c r="H67" i="3"/>
  <c r="C67" i="7" s="1"/>
  <c r="D96" i="8"/>
  <c r="D98" s="1"/>
  <c r="H76" i="3"/>
  <c r="C76" i="7" s="1"/>
  <c r="D108" i="8"/>
  <c r="D109" s="1"/>
  <c r="H80" i="3"/>
  <c r="C80" i="7" s="1"/>
  <c r="D114" i="8"/>
  <c r="H84" i="3"/>
  <c r="C84" i="7" s="1"/>
  <c r="D120" i="8"/>
  <c r="D121" s="1"/>
  <c r="D124"/>
  <c r="H88" i="3"/>
  <c r="C88" i="7" s="1"/>
  <c r="D126" i="8"/>
  <c r="H92" i="3"/>
  <c r="C92" i="7" s="1"/>
  <c r="D132" i="8"/>
  <c r="D136"/>
  <c r="H96" i="3"/>
  <c r="C96" i="7" s="1"/>
  <c r="D138" i="8"/>
  <c r="H100" i="3"/>
  <c r="C100" i="7" s="1"/>
  <c r="G100" s="1"/>
  <c r="D144" i="8"/>
  <c r="D147"/>
  <c r="D146"/>
  <c r="G75" i="7"/>
  <c r="G83"/>
  <c r="G89"/>
  <c r="F76" i="8"/>
  <c r="F88"/>
  <c r="F89" s="1"/>
  <c r="G73"/>
  <c r="G85"/>
  <c r="G86" s="1"/>
  <c r="H43"/>
  <c r="H118"/>
  <c r="I57"/>
  <c r="I63"/>
  <c r="I69"/>
  <c r="I75"/>
  <c r="I81"/>
  <c r="I87"/>
  <c r="I93"/>
  <c r="I105"/>
  <c r="I111"/>
  <c r="I117"/>
  <c r="I123"/>
  <c r="I129"/>
  <c r="I135"/>
  <c r="I141"/>
  <c r="I147"/>
  <c r="I47"/>
  <c r="I49" s="1"/>
  <c r="I55"/>
  <c r="I61"/>
  <c r="I67"/>
  <c r="I73"/>
  <c r="I79"/>
  <c r="I85"/>
  <c r="I91"/>
  <c r="I97"/>
  <c r="I104"/>
  <c r="I110"/>
  <c r="I116"/>
  <c r="I122"/>
  <c r="I128"/>
  <c r="I134"/>
  <c r="I140"/>
  <c r="I146"/>
  <c r="I54"/>
  <c r="I56" s="1"/>
  <c r="I60"/>
  <c r="I62" s="1"/>
  <c r="I66"/>
  <c r="I68" s="1"/>
  <c r="I72"/>
  <c r="I74" s="1"/>
  <c r="I78"/>
  <c r="I80" s="1"/>
  <c r="I84"/>
  <c r="I86" s="1"/>
  <c r="I90"/>
  <c r="I92" s="1"/>
  <c r="I96"/>
  <c r="I98" s="1"/>
  <c r="I108"/>
  <c r="I114"/>
  <c r="I120"/>
  <c r="I126"/>
  <c r="I132"/>
  <c r="I138"/>
  <c r="I144"/>
  <c r="I58"/>
  <c r="I64"/>
  <c r="I70"/>
  <c r="I76"/>
  <c r="I82"/>
  <c r="I88"/>
  <c r="I94"/>
  <c r="I107"/>
  <c r="I113"/>
  <c r="I119"/>
  <c r="I125"/>
  <c r="I131"/>
  <c r="I137"/>
  <c r="I143"/>
  <c r="H139"/>
  <c r="H124"/>
  <c r="H73" i="3"/>
  <c r="C73" i="7" s="1"/>
  <c r="H65" i="8"/>
  <c r="F95"/>
  <c r="E80"/>
  <c r="D71"/>
  <c r="D7"/>
  <c r="R74" i="1"/>
  <c r="D74" i="7" s="1"/>
  <c r="G74" s="1"/>
  <c r="R90" i="1"/>
  <c r="D90" i="7" s="1"/>
  <c r="G90" s="1"/>
  <c r="R98" i="1"/>
  <c r="D98" i="7" s="1"/>
  <c r="G98" s="1"/>
  <c r="R76" i="1"/>
  <c r="D76" i="7" s="1"/>
  <c r="R80" i="1"/>
  <c r="D80" i="7" s="1"/>
  <c r="R88" i="1"/>
  <c r="D88" i="7" s="1"/>
  <c r="R96" i="1"/>
  <c r="D96" i="7" s="1"/>
  <c r="R100" i="1"/>
  <c r="D100" i="7" s="1"/>
  <c r="R60" i="1"/>
  <c r="D60" i="7" s="1"/>
  <c r="G60" s="1"/>
  <c r="R62" i="1"/>
  <c r="D62" i="7" s="1"/>
  <c r="G62" s="1"/>
  <c r="R65" i="1"/>
  <c r="D65" i="7" s="1"/>
  <c r="G65" s="1"/>
  <c r="R68" i="1"/>
  <c r="D68" i="7" s="1"/>
  <c r="G68" s="1"/>
  <c r="G88" l="1"/>
  <c r="G96"/>
  <c r="E106" i="8"/>
  <c r="D46"/>
  <c r="D16"/>
  <c r="G76" i="7"/>
  <c r="G92"/>
  <c r="R63" i="1"/>
  <c r="D63" i="7" s="1"/>
  <c r="G63" s="1"/>
  <c r="D34" i="8"/>
  <c r="D65"/>
  <c r="G89"/>
  <c r="R54" i="1"/>
  <c r="D54" i="7" s="1"/>
  <c r="G54" s="1"/>
  <c r="G84"/>
  <c r="G80"/>
  <c r="G58"/>
  <c r="G80" i="8"/>
  <c r="D22"/>
  <c r="E74"/>
  <c r="R41" i="1"/>
  <c r="D41" i="7" s="1"/>
  <c r="G41" s="1"/>
  <c r="R33" i="1"/>
  <c r="D33" i="7" s="1"/>
  <c r="E49" i="8"/>
  <c r="R45" i="1"/>
  <c r="D45" i="7" s="1"/>
  <c r="G45" s="1"/>
  <c r="G74" i="8"/>
  <c r="F77"/>
  <c r="G42" i="7"/>
  <c r="F71" i="8"/>
  <c r="R73" i="1"/>
  <c r="D73" i="7" s="1"/>
  <c r="G73" s="1"/>
  <c r="R67" i="1"/>
  <c r="D67" i="7" s="1"/>
  <c r="G67" s="1"/>
  <c r="R55" i="1"/>
  <c r="D55" i="7" s="1"/>
  <c r="G55" s="1"/>
  <c r="R53" i="1"/>
  <c r="D53" i="7" s="1"/>
  <c r="G53" s="1"/>
  <c r="I145" i="8"/>
  <c r="I133"/>
  <c r="I121"/>
  <c r="I109"/>
  <c r="I115"/>
  <c r="I148"/>
  <c r="I136"/>
  <c r="I124"/>
  <c r="I112"/>
  <c r="D148"/>
  <c r="R49" i="1"/>
  <c r="D49" i="7" s="1"/>
  <c r="G49" s="1"/>
  <c r="D115" i="8"/>
  <c r="D95"/>
  <c r="D59"/>
  <c r="E98"/>
  <c r="F92"/>
  <c r="R46" i="1"/>
  <c r="D46" i="7" s="1"/>
  <c r="G46" s="1"/>
  <c r="R44" i="1"/>
  <c r="D44" i="7" s="1"/>
  <c r="G44" s="1"/>
  <c r="R43" i="1"/>
  <c r="D43" i="7" s="1"/>
  <c r="G43" s="1"/>
  <c r="D89" i="8"/>
  <c r="D77"/>
  <c r="R101" i="1"/>
  <c r="D101" i="7" s="1"/>
  <c r="G101" s="1"/>
  <c r="G142" i="8"/>
  <c r="R93" i="1"/>
  <c r="D93" i="7" s="1"/>
  <c r="G93" s="1"/>
  <c r="G130" i="8"/>
  <c r="E130"/>
  <c r="R85" i="1"/>
  <c r="D85" i="7" s="1"/>
  <c r="G85" s="1"/>
  <c r="G118" i="8"/>
  <c r="E118"/>
  <c r="R77" i="1"/>
  <c r="D77" i="7" s="1"/>
  <c r="G77" s="1"/>
  <c r="G106" i="8"/>
  <c r="R66" i="1"/>
  <c r="D66" i="7" s="1"/>
  <c r="G66" s="1"/>
  <c r="G92" i="8"/>
  <c r="F83"/>
  <c r="F80"/>
  <c r="E71"/>
  <c r="R39" i="1"/>
  <c r="D39" i="7" s="1"/>
  <c r="G39" s="1"/>
  <c r="F49" i="8"/>
  <c r="R59" i="1"/>
  <c r="D59" i="7" s="1"/>
  <c r="G59" s="1"/>
  <c r="R57" i="1"/>
  <c r="D57" i="7" s="1"/>
  <c r="G57" s="1"/>
  <c r="D127" i="8"/>
  <c r="D139"/>
  <c r="R102" i="1"/>
  <c r="D102" i="7" s="1"/>
  <c r="G102" s="1"/>
  <c r="R94" i="1"/>
  <c r="D94" i="7" s="1"/>
  <c r="G94" s="1"/>
  <c r="R86" i="1"/>
  <c r="D86" i="7" s="1"/>
  <c r="G86" s="1"/>
  <c r="R78" i="1"/>
  <c r="D78" i="7" s="1"/>
  <c r="G78" s="1"/>
  <c r="E83" i="8"/>
  <c r="D145"/>
  <c r="D133"/>
  <c r="F118"/>
  <c r="E95"/>
  <c r="G71"/>
  <c r="R50" i="1"/>
  <c r="D50" i="7" s="1"/>
  <c r="G50" s="1"/>
  <c r="R47" i="1"/>
  <c r="D47" i="7" s="1"/>
  <c r="G47" s="1"/>
  <c r="I139" i="8"/>
  <c r="I130"/>
  <c r="I106"/>
  <c r="I83"/>
  <c r="I59"/>
  <c r="I89"/>
  <c r="I65"/>
  <c r="I127"/>
  <c r="I142"/>
  <c r="I118"/>
  <c r="I95"/>
  <c r="I71"/>
  <c r="I77"/>
  <c r="F29" i="5"/>
  <c r="F29" i="7" s="1"/>
  <c r="F30" i="5"/>
  <c r="F30" i="7" s="1"/>
  <c r="F31" i="5"/>
  <c r="F31" i="7" s="1"/>
  <c r="F32" i="5"/>
  <c r="F32" i="7" s="1"/>
  <c r="F29" i="1"/>
  <c r="K29"/>
  <c r="P29"/>
  <c r="G41" i="8" s="1"/>
  <c r="F30" i="1"/>
  <c r="K30"/>
  <c r="P30"/>
  <c r="F31"/>
  <c r="K31"/>
  <c r="P31"/>
  <c r="F32"/>
  <c r="K32"/>
  <c r="P32"/>
  <c r="E29" i="7"/>
  <c r="E30"/>
  <c r="E31"/>
  <c r="E32"/>
  <c r="E25"/>
  <c r="Q29" i="1" l="1"/>
  <c r="L32"/>
  <c r="F45" i="8"/>
  <c r="Q31" i="1"/>
  <c r="G44" i="8"/>
  <c r="G31" i="1"/>
  <c r="E44" i="8"/>
  <c r="L30" i="1"/>
  <c r="F42" i="8"/>
  <c r="L29" i="1"/>
  <c r="F41" i="8"/>
  <c r="Q32" i="1"/>
  <c r="G45" i="8"/>
  <c r="G46" s="1"/>
  <c r="G32" i="1"/>
  <c r="E45" i="8"/>
  <c r="L31" i="1"/>
  <c r="F44" i="8"/>
  <c r="Q30" i="1"/>
  <c r="G42" i="8"/>
  <c r="G30" i="1"/>
  <c r="R30" s="1"/>
  <c r="D30" i="7" s="1"/>
  <c r="E42" i="8"/>
  <c r="G43"/>
  <c r="G29" i="1"/>
  <c r="E41" i="8"/>
  <c r="E43" s="1"/>
  <c r="R32" i="1" l="1"/>
  <c r="D32" i="7" s="1"/>
  <c r="R31" i="1"/>
  <c r="D31" i="7" s="1"/>
  <c r="R29" i="1"/>
  <c r="D29" i="7" s="1"/>
  <c r="F43" i="8"/>
  <c r="E46"/>
  <c r="F46"/>
  <c r="E28" i="7"/>
  <c r="E27"/>
  <c r="E26"/>
  <c r="E5" l="1"/>
  <c r="E6"/>
  <c r="E7"/>
  <c r="E8"/>
  <c r="E9"/>
  <c r="E10"/>
  <c r="E11"/>
  <c r="E12"/>
  <c r="E13"/>
  <c r="E14"/>
  <c r="E15"/>
  <c r="E16"/>
  <c r="E17"/>
  <c r="F23" i="5"/>
  <c r="F23" i="7" s="1"/>
  <c r="F24" i="5"/>
  <c r="F24" i="7" s="1"/>
  <c r="F26" i="5"/>
  <c r="F26" i="7" s="1"/>
  <c r="F27" i="5"/>
  <c r="F27" i="7" s="1"/>
  <c r="F6" i="5"/>
  <c r="F6" i="7" s="1"/>
  <c r="F7" i="5"/>
  <c r="F7" i="7" s="1"/>
  <c r="F8" i="5"/>
  <c r="F8" i="7" s="1"/>
  <c r="F9" i="5"/>
  <c r="F9" i="7" s="1"/>
  <c r="F10" i="5"/>
  <c r="F10" i="7" s="1"/>
  <c r="F11" i="5"/>
  <c r="F11" i="7" s="1"/>
  <c r="F12" i="5"/>
  <c r="F12" i="7" s="1"/>
  <c r="F13" i="5"/>
  <c r="F13" i="7" s="1"/>
  <c r="F14" i="5"/>
  <c r="F14" i="7" s="1"/>
  <c r="F15" i="5"/>
  <c r="F15" i="7" s="1"/>
  <c r="F16" i="5"/>
  <c r="F16" i="7" s="1"/>
  <c r="F17" i="5"/>
  <c r="F17" i="7" s="1"/>
  <c r="F18" i="5"/>
  <c r="F18" i="7" s="1"/>
  <c r="F19" i="5"/>
  <c r="F19" i="7" s="1"/>
  <c r="F20" i="5"/>
  <c r="F20" i="7" s="1"/>
  <c r="F21" i="5"/>
  <c r="F21" i="7" s="1"/>
  <c r="F22" i="5"/>
  <c r="F22" i="7" s="1"/>
  <c r="F25" i="5"/>
  <c r="F25" i="7" s="1"/>
  <c r="F28" i="5"/>
  <c r="F28" i="7" s="1"/>
  <c r="F5" i="5"/>
  <c r="F5" i="7" s="1"/>
  <c r="P5" i="1"/>
  <c r="K5"/>
  <c r="F5"/>
  <c r="P27"/>
  <c r="P28"/>
  <c r="K27"/>
  <c r="K28"/>
  <c r="F28"/>
  <c r="F27"/>
  <c r="E18" i="7"/>
  <c r="E19"/>
  <c r="E20"/>
  <c r="E21"/>
  <c r="E22"/>
  <c r="E23"/>
  <c r="E24"/>
  <c r="P6" i="1"/>
  <c r="P7"/>
  <c r="P8"/>
  <c r="P9"/>
  <c r="P10"/>
  <c r="P11"/>
  <c r="P12"/>
  <c r="P13"/>
  <c r="P14"/>
  <c r="P15"/>
  <c r="P16"/>
  <c r="P17"/>
  <c r="Q17" s="1"/>
  <c r="P18"/>
  <c r="Q18" s="1"/>
  <c r="P19"/>
  <c r="P20"/>
  <c r="P21"/>
  <c r="P22"/>
  <c r="P23"/>
  <c r="P24"/>
  <c r="P25"/>
  <c r="P26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23" l="1"/>
  <c r="E32" i="8"/>
  <c r="G26" i="1"/>
  <c r="E36" i="8"/>
  <c r="G24" i="1"/>
  <c r="E33" i="8"/>
  <c r="G22" i="1"/>
  <c r="E30" i="8"/>
  <c r="G20" i="1"/>
  <c r="E27" i="8"/>
  <c r="G18" i="1"/>
  <c r="E24" i="8"/>
  <c r="G16" i="1"/>
  <c r="E21" i="8"/>
  <c r="G14" i="1"/>
  <c r="E18" i="8"/>
  <c r="G12" i="1"/>
  <c r="E15" i="8"/>
  <c r="G10" i="1"/>
  <c r="E12" i="8"/>
  <c r="G8" i="1"/>
  <c r="E9" i="8"/>
  <c r="G6" i="1"/>
  <c r="E6" i="8"/>
  <c r="L25" i="1"/>
  <c r="F35" i="8"/>
  <c r="L23" i="1"/>
  <c r="F32" i="8"/>
  <c r="L21" i="1"/>
  <c r="F29" i="8"/>
  <c r="L19" i="1"/>
  <c r="F26" i="8"/>
  <c r="L17" i="1"/>
  <c r="F23" i="8"/>
  <c r="L15" i="1"/>
  <c r="F20" i="8"/>
  <c r="L13" i="1"/>
  <c r="F17" i="8"/>
  <c r="L11" i="1"/>
  <c r="F14" i="8"/>
  <c r="L9" i="1"/>
  <c r="F11" i="8"/>
  <c r="L7" i="1"/>
  <c r="F8" i="8"/>
  <c r="Q26" i="1"/>
  <c r="R26" s="1"/>
  <c r="D26" i="7" s="1"/>
  <c r="G26" s="1"/>
  <c r="G36" i="8"/>
  <c r="Q24" i="1"/>
  <c r="G33" i="8"/>
  <c r="Q22" i="1"/>
  <c r="G30" i="8"/>
  <c r="Q20" i="1"/>
  <c r="G24" i="8"/>
  <c r="G27"/>
  <c r="Q16" i="1"/>
  <c r="G21" i="8"/>
  <c r="Q14" i="1"/>
  <c r="G18" i="8"/>
  <c r="Q12" i="1"/>
  <c r="G15" i="8"/>
  <c r="Q10" i="1"/>
  <c r="G12" i="8"/>
  <c r="Q8" i="1"/>
  <c r="G9" i="8"/>
  <c r="Q6" i="1"/>
  <c r="G6" i="8"/>
  <c r="G27" i="1"/>
  <c r="E38" i="8"/>
  <c r="L28" i="1"/>
  <c r="F39" i="8"/>
  <c r="Q28" i="1"/>
  <c r="G39" i="8"/>
  <c r="G5" i="1"/>
  <c r="E5" i="8"/>
  <c r="Q5" i="1"/>
  <c r="G5" i="8"/>
  <c r="G25" i="1"/>
  <c r="E35" i="8"/>
  <c r="G21" i="1"/>
  <c r="E29" i="8"/>
  <c r="G19" i="1"/>
  <c r="E26" i="8"/>
  <c r="G17" i="1"/>
  <c r="E23" i="8"/>
  <c r="G15" i="1"/>
  <c r="E20" i="8"/>
  <c r="G13" i="1"/>
  <c r="E17" i="8"/>
  <c r="G11" i="1"/>
  <c r="E14" i="8"/>
  <c r="G9" i="1"/>
  <c r="E11" i="8"/>
  <c r="G7" i="1"/>
  <c r="E8" i="8"/>
  <c r="L26" i="1"/>
  <c r="F36" i="8"/>
  <c r="L24" i="1"/>
  <c r="F33" i="8"/>
  <c r="L22" i="1"/>
  <c r="R22" s="1"/>
  <c r="D22" i="7" s="1"/>
  <c r="G22" s="1"/>
  <c r="F30" i="8"/>
  <c r="L20" i="1"/>
  <c r="F27" i="8"/>
  <c r="L18" i="1"/>
  <c r="F24" i="8"/>
  <c r="L16" i="1"/>
  <c r="F21" i="8"/>
  <c r="L14" i="1"/>
  <c r="F18" i="8"/>
  <c r="L12" i="1"/>
  <c r="F15" i="8"/>
  <c r="L10" i="1"/>
  <c r="F12" i="8"/>
  <c r="L8" i="1"/>
  <c r="F9" i="8"/>
  <c r="L6" i="1"/>
  <c r="R6" s="1"/>
  <c r="D6" i="7" s="1"/>
  <c r="G6" s="1"/>
  <c r="F6" i="8"/>
  <c r="Q25" i="1"/>
  <c r="G35" i="8"/>
  <c r="Q23" i="1"/>
  <c r="G32" i="8"/>
  <c r="Q21" i="1"/>
  <c r="G29" i="8"/>
  <c r="Q19" i="1"/>
  <c r="G26" i="8"/>
  <c r="G23"/>
  <c r="G25" s="1"/>
  <c r="Q15" i="1"/>
  <c r="G20" i="8"/>
  <c r="Q13" i="1"/>
  <c r="G17" i="8"/>
  <c r="Q11" i="1"/>
  <c r="G14" i="8"/>
  <c r="Q9" i="1"/>
  <c r="G11" i="8"/>
  <c r="Q7" i="1"/>
  <c r="G8" i="8"/>
  <c r="G28" i="1"/>
  <c r="E39" i="8"/>
  <c r="E40" s="1"/>
  <c r="L27" i="1"/>
  <c r="F38" i="8"/>
  <c r="Q27" i="1"/>
  <c r="G38" i="8"/>
  <c r="L5" i="1"/>
  <c r="F5" i="8"/>
  <c r="R18" i="1"/>
  <c r="D18" i="7" s="1"/>
  <c r="G18" s="1"/>
  <c r="R14" i="1"/>
  <c r="D14" i="7" s="1"/>
  <c r="G14" s="1"/>
  <c r="R10" i="1"/>
  <c r="D10" i="7" s="1"/>
  <c r="G33"/>
  <c r="G10"/>
  <c r="G32"/>
  <c r="G31"/>
  <c r="G30"/>
  <c r="G29"/>
  <c r="G34"/>
  <c r="R8" i="1" l="1"/>
  <c r="D8" i="7" s="1"/>
  <c r="G8" s="1"/>
  <c r="R12" i="1"/>
  <c r="D12" i="7" s="1"/>
  <c r="G12" s="1"/>
  <c r="R16" i="1"/>
  <c r="D16" i="7" s="1"/>
  <c r="G16" s="1"/>
  <c r="R23" i="1"/>
  <c r="D23" i="7" s="1"/>
  <c r="G23" s="1"/>
  <c r="R19" i="1"/>
  <c r="D19" i="7" s="1"/>
  <c r="G19" s="1"/>
  <c r="R17" i="1"/>
  <c r="D17" i="7" s="1"/>
  <c r="G17" s="1"/>
  <c r="R7" i="1"/>
  <c r="D7" i="7" s="1"/>
  <c r="G7" s="1"/>
  <c r="R20" i="1"/>
  <c r="D20" i="7" s="1"/>
  <c r="G20" s="1"/>
  <c r="R24" i="1"/>
  <c r="D24" i="7" s="1"/>
  <c r="G24" s="1"/>
  <c r="R9" i="1"/>
  <c r="D9" i="7" s="1"/>
  <c r="G9" s="1"/>
  <c r="R11" i="1"/>
  <c r="D11" i="7" s="1"/>
  <c r="G11" s="1"/>
  <c r="R13" i="1"/>
  <c r="D13" i="7" s="1"/>
  <c r="G13" s="1"/>
  <c r="R5" i="1"/>
  <c r="D5" i="7" s="1"/>
  <c r="G5" s="1"/>
  <c r="R28" i="1"/>
  <c r="D28" i="7" s="1"/>
  <c r="G28" s="1"/>
  <c r="R27" i="1"/>
  <c r="D27" i="7" s="1"/>
  <c r="G27" s="1"/>
  <c r="F16" i="8"/>
  <c r="F22"/>
  <c r="F28"/>
  <c r="R25" i="1"/>
  <c r="D25" i="7" s="1"/>
  <c r="G25" s="1"/>
  <c r="F37" i="8"/>
  <c r="F34"/>
  <c r="R21" i="1"/>
  <c r="D21" i="7" s="1"/>
  <c r="G21" s="1"/>
  <c r="F31" i="8"/>
  <c r="F25"/>
  <c r="R15" i="1"/>
  <c r="D15" i="7" s="1"/>
  <c r="G15" s="1"/>
  <c r="F19" i="8"/>
  <c r="F13"/>
  <c r="F10"/>
  <c r="F7"/>
  <c r="G31"/>
  <c r="G34"/>
  <c r="G37"/>
  <c r="E7"/>
  <c r="E10"/>
  <c r="E13"/>
  <c r="E16"/>
  <c r="E19"/>
  <c r="E22"/>
  <c r="E25"/>
  <c r="E28"/>
  <c r="E31"/>
  <c r="E37"/>
  <c r="E34"/>
  <c r="G40"/>
  <c r="F40"/>
  <c r="G7"/>
  <c r="G10"/>
  <c r="G13"/>
  <c r="G16"/>
  <c r="G19"/>
  <c r="G22"/>
  <c r="G28"/>
</calcChain>
</file>

<file path=xl/sharedStrings.xml><?xml version="1.0" encoding="utf-8"?>
<sst xmlns="http://schemas.openxmlformats.org/spreadsheetml/2006/main" count="315" uniqueCount="63">
  <si>
    <t>NOM/PRENOM</t>
  </si>
  <si>
    <t>PIED DROIT</t>
  </si>
  <si>
    <t>PIED GAUCHE</t>
  </si>
  <si>
    <t>TETE</t>
  </si>
  <si>
    <t>JONGLAGES</t>
  </si>
  <si>
    <t>POINTS A</t>
  </si>
  <si>
    <t>POINTS B</t>
  </si>
  <si>
    <t>POINTS C</t>
  </si>
  <si>
    <t>MAX</t>
  </si>
  <si>
    <t>TOTAL A+B+C</t>
  </si>
  <si>
    <t>POINTS</t>
  </si>
  <si>
    <t>NAVETTES</t>
  </si>
  <si>
    <t xml:space="preserve">POINTS </t>
  </si>
  <si>
    <t>VITESSE</t>
  </si>
  <si>
    <t>JONGL</t>
  </si>
  <si>
    <t>CLASSEMENT FINAL</t>
  </si>
  <si>
    <t>MIN</t>
  </si>
  <si>
    <t>LE 8</t>
  </si>
  <si>
    <t xml:space="preserve">40 METRES </t>
  </si>
  <si>
    <t xml:space="preserve"> U1</t>
  </si>
  <si>
    <t>ENDURANCE</t>
  </si>
  <si>
    <r>
      <t xml:space="preserve">ENDURANCE (4min) </t>
    </r>
    <r>
      <rPr>
        <b/>
        <sz val="10"/>
        <color indexed="8"/>
        <rFont val="Calibri"/>
        <family val="2"/>
      </rPr>
      <t>(30X30m)</t>
    </r>
  </si>
  <si>
    <t>NOMBRE DE TOURS                        (0,25 en 0,25)</t>
  </si>
  <si>
    <t>TEMPS MINI</t>
  </si>
  <si>
    <t xml:space="preserve">JONGL    </t>
  </si>
  <si>
    <r>
      <t xml:space="preserve">VITESSE                     </t>
    </r>
    <r>
      <rPr>
        <b/>
        <sz val="11"/>
        <color indexed="8"/>
        <rFont val="Calibri"/>
        <family val="2"/>
      </rPr>
      <t xml:space="preserve"> </t>
    </r>
  </si>
  <si>
    <t xml:space="preserve">TOTAL  </t>
  </si>
  <si>
    <t xml:space="preserve"> MAX 50</t>
  </si>
  <si>
    <r>
      <t xml:space="preserve">ENDU                   </t>
    </r>
    <r>
      <rPr>
        <b/>
        <sz val="11"/>
        <color indexed="8"/>
        <rFont val="Calibri"/>
        <family val="2"/>
      </rPr>
      <t xml:space="preserve">     </t>
    </r>
  </si>
  <si>
    <t>Septembre 2015</t>
  </si>
  <si>
    <t>Juin 2016</t>
  </si>
  <si>
    <t>NOM - PRENOM</t>
  </si>
  <si>
    <t>DATE</t>
  </si>
  <si>
    <r>
      <t xml:space="preserve">JONGLAGES              </t>
    </r>
    <r>
      <rPr>
        <b/>
        <sz val="8"/>
        <color indexed="8"/>
        <rFont val="Calibri"/>
        <family val="2"/>
      </rPr>
      <t>Droite / Gauche / Tête</t>
    </r>
  </si>
  <si>
    <r>
      <rPr>
        <b/>
        <sz val="16"/>
        <color indexed="8"/>
        <rFont val="Calibri"/>
        <family val="2"/>
      </rPr>
      <t xml:space="preserve">LE 8 </t>
    </r>
    <r>
      <rPr>
        <b/>
        <sz val="10"/>
        <color indexed="8"/>
        <rFont val="Calibri"/>
        <family val="2"/>
      </rPr>
      <t xml:space="preserve">(3 mètres)     </t>
    </r>
    <r>
      <rPr>
        <b/>
        <sz val="16"/>
        <color indexed="8"/>
        <rFont val="Calibri"/>
        <family val="2"/>
      </rPr>
      <t xml:space="preserve">                  </t>
    </r>
    <r>
      <rPr>
        <b/>
        <sz val="2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(min)</t>
    </r>
  </si>
  <si>
    <t>ESSAI 1</t>
  </si>
  <si>
    <t>ESSAI 2</t>
  </si>
  <si>
    <r>
      <rPr>
        <b/>
        <sz val="16"/>
        <color indexed="8"/>
        <rFont val="Calibri"/>
        <family val="2"/>
      </rPr>
      <t>VITESSE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(sec) </t>
    </r>
    <r>
      <rPr>
        <b/>
        <sz val="14"/>
        <color indexed="8"/>
        <rFont val="Calibri"/>
        <family val="2"/>
      </rPr>
      <t xml:space="preserve">                                         </t>
    </r>
    <r>
      <rPr>
        <b/>
        <sz val="9"/>
        <color indexed="8"/>
        <rFont val="Calibri"/>
        <family val="2"/>
      </rPr>
      <t xml:space="preserve">  40 Mètres    </t>
    </r>
  </si>
  <si>
    <t>Evolution (+ ou -)</t>
  </si>
  <si>
    <r>
      <t xml:space="preserve">LE 8 </t>
    </r>
    <r>
      <rPr>
        <b/>
        <sz val="14"/>
        <color indexed="8"/>
        <rFont val="Calibri"/>
        <family val="2"/>
      </rPr>
      <t xml:space="preserve">(3 mètres)   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</si>
  <si>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4"/>
        <color indexed="8"/>
        <rFont val="Calibri"/>
        <family val="2"/>
      </rPr>
      <t xml:space="preserve">ENDURANCE      </t>
    </r>
    <r>
      <rPr>
        <b/>
        <sz val="10"/>
        <color indexed="8"/>
        <rFont val="Calibri"/>
        <family val="2"/>
      </rPr>
      <t xml:space="preserve">(4 min)                            </t>
    </r>
    <r>
      <rPr>
        <b/>
        <sz val="8"/>
        <color indexed="8"/>
        <rFont val="Calibri"/>
        <family val="2"/>
      </rPr>
      <t>Nbre Tours</t>
    </r>
    <r>
      <rPr>
        <b/>
        <sz val="20"/>
        <color indexed="8"/>
        <rFont val="Calibri"/>
        <family val="2"/>
      </rPr>
      <t xml:space="preserve">                   </t>
    </r>
    <r>
      <rPr>
        <b/>
        <sz val="11"/>
        <color indexed="8"/>
        <rFont val="Calibri"/>
        <family val="2"/>
      </rPr>
      <t xml:space="preserve">     </t>
    </r>
  </si>
  <si>
    <t>U1</t>
  </si>
  <si>
    <t xml:space="preserve"> U11</t>
  </si>
  <si>
    <t xml:space="preserve"> U15F</t>
  </si>
  <si>
    <t>BLLONDEAU Anais</t>
  </si>
  <si>
    <t>ALVES PEREIRA Lola</t>
  </si>
  <si>
    <t>BLOT Amandine</t>
  </si>
  <si>
    <t>GUEDON Amélie</t>
  </si>
  <si>
    <t>HENRY Anaelle</t>
  </si>
  <si>
    <t>FURET Marine</t>
  </si>
  <si>
    <t>BOISSARD Célestine</t>
  </si>
  <si>
    <t>FOUILLEUL Ines</t>
  </si>
  <si>
    <t>LEPOIVRE Margot</t>
  </si>
  <si>
    <t>PERRIER Ylona</t>
  </si>
  <si>
    <t>GROSCOL Lauriane</t>
  </si>
  <si>
    <t>FRERET Marion</t>
  </si>
  <si>
    <t>MIGEON Léna</t>
  </si>
  <si>
    <t>MORTREUIL Héloise</t>
  </si>
  <si>
    <t>THIBOLT Louise</t>
  </si>
  <si>
    <t>VERNICHON Mélissa</t>
  </si>
  <si>
    <t>BLOT Morgane (U18F)</t>
  </si>
  <si>
    <t>U15F</t>
  </si>
  <si>
    <r>
      <rPr>
        <b/>
        <sz val="16"/>
        <color indexed="8"/>
        <rFont val="Calibri"/>
        <family val="2"/>
      </rPr>
      <t xml:space="preserve">LE 8 </t>
    </r>
    <r>
      <rPr>
        <b/>
        <sz val="10"/>
        <color indexed="8"/>
        <rFont val="Calibri"/>
        <family val="2"/>
      </rPr>
      <t xml:space="preserve">(3 mètres)     </t>
    </r>
    <r>
      <rPr>
        <b/>
        <sz val="16"/>
        <color indexed="8"/>
        <rFont val="Calibri"/>
        <family val="2"/>
      </rPr>
      <t xml:space="preserve">                  </t>
    </r>
    <r>
      <rPr>
        <b/>
        <sz val="2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(sec)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</si>
</sst>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14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wrapText="1"/>
    </xf>
    <xf numFmtId="0" fontId="2" fillId="12" borderId="4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opLeftCell="A23" zoomScaleNormal="100" workbookViewId="0">
      <selection activeCell="C41" sqref="A31:R42"/>
    </sheetView>
  </sheetViews>
  <sheetFormatPr baseColWidth="10" defaultColWidth="11.42578125" defaultRowHeight="15"/>
  <cols>
    <col min="1" max="1" width="3.5703125" customWidth="1"/>
    <col min="2" max="2" width="28" style="16" customWidth="1"/>
    <col min="3" max="6" width="5.7109375" customWidth="1"/>
    <col min="7" max="7" width="9.5703125" style="16" customWidth="1"/>
    <col min="8" max="11" width="5.7109375" customWidth="1"/>
    <col min="12" max="12" width="9.85546875" bestFit="1" customWidth="1"/>
    <col min="13" max="16" width="5.7109375" customWidth="1"/>
    <col min="17" max="17" width="9.85546875" bestFit="1" customWidth="1"/>
    <col min="18" max="18" width="13.28515625" customWidth="1"/>
  </cols>
  <sheetData>
    <row r="1" spans="1:18" ht="36" customHeight="1" thickBot="1">
      <c r="A1" s="64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6.75" customHeight="1"/>
    <row r="3" spans="1:18" ht="27" customHeight="1">
      <c r="B3" s="31" t="s">
        <v>27</v>
      </c>
      <c r="C3" s="67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7.100000000000001" customHeight="1">
      <c r="B4" s="2" t="s">
        <v>0</v>
      </c>
      <c r="C4" s="68" t="s">
        <v>1</v>
      </c>
      <c r="D4" s="68"/>
      <c r="E4" s="68"/>
      <c r="F4" s="17" t="s">
        <v>8</v>
      </c>
      <c r="G4" s="17" t="s">
        <v>5</v>
      </c>
      <c r="H4" s="69" t="s">
        <v>2</v>
      </c>
      <c r="I4" s="69"/>
      <c r="J4" s="69"/>
      <c r="K4" s="4" t="s">
        <v>8</v>
      </c>
      <c r="L4" s="4" t="s">
        <v>6</v>
      </c>
      <c r="M4" s="70" t="s">
        <v>3</v>
      </c>
      <c r="N4" s="71"/>
      <c r="O4" s="72"/>
      <c r="P4" s="7" t="s">
        <v>8</v>
      </c>
      <c r="Q4" s="7" t="s">
        <v>7</v>
      </c>
      <c r="R4" s="8" t="s">
        <v>9</v>
      </c>
    </row>
    <row r="5" spans="1:18" ht="15.75" customHeight="1">
      <c r="A5" s="60">
        <v>1</v>
      </c>
      <c r="B5" s="62" t="str">
        <f>(RESULTATS!B5)</f>
        <v>BLLONDEAU Anais</v>
      </c>
      <c r="C5" s="59">
        <v>2</v>
      </c>
      <c r="D5" s="36"/>
      <c r="E5" s="36"/>
      <c r="F5" s="40">
        <f>MAX(C5:E5)</f>
        <v>2</v>
      </c>
      <c r="G5" s="41">
        <f t="shared" ref="G5:G28" si="0">IF(F5=0,"",VLOOKUP(F5,jongl,2,0))</f>
        <v>2</v>
      </c>
      <c r="H5" s="36">
        <v>3</v>
      </c>
      <c r="I5" s="36"/>
      <c r="J5" s="36"/>
      <c r="K5" s="27">
        <f>MAX(H5:J5)</f>
        <v>3</v>
      </c>
      <c r="L5" s="37">
        <f t="shared" ref="L5:L28" si="1">IF(K5=0,"",VLOOKUP(K5,jongl,2,0))</f>
        <v>3</v>
      </c>
      <c r="M5" s="36">
        <v>1</v>
      </c>
      <c r="N5" s="36"/>
      <c r="O5" s="36"/>
      <c r="P5" s="27">
        <f>MAX(M5:O5)</f>
        <v>1</v>
      </c>
      <c r="Q5" s="38">
        <f t="shared" ref="Q5:Q28" si="2">IF(P5=0,"",VLOOKUP(P5,jongl,2,0))</f>
        <v>1</v>
      </c>
      <c r="R5" s="38">
        <f>SUM(G5,L5,Q5)</f>
        <v>6</v>
      </c>
    </row>
    <row r="6" spans="1:18" ht="15.75" customHeight="1">
      <c r="A6" s="61"/>
      <c r="B6" s="63"/>
      <c r="C6" s="36"/>
      <c r="D6" s="36"/>
      <c r="E6" s="36"/>
      <c r="F6" s="27">
        <f t="shared" ref="F6:F28" si="3">MAX(C6:E6)</f>
        <v>0</v>
      </c>
      <c r="G6" s="38" t="str">
        <f t="shared" si="0"/>
        <v/>
      </c>
      <c r="H6" s="36"/>
      <c r="I6" s="36"/>
      <c r="J6" s="36"/>
      <c r="K6" s="27">
        <f t="shared" ref="K6:K28" si="4">MAX(H6:J6)</f>
        <v>0</v>
      </c>
      <c r="L6" s="37" t="str">
        <f t="shared" si="1"/>
        <v/>
      </c>
      <c r="M6" s="36"/>
      <c r="N6" s="36"/>
      <c r="O6" s="36"/>
      <c r="P6" s="27">
        <f t="shared" ref="P6:P28" si="5">MAX(M6:O6)</f>
        <v>0</v>
      </c>
      <c r="Q6" s="38" t="str">
        <f t="shared" si="2"/>
        <v/>
      </c>
      <c r="R6" s="38">
        <f t="shared" ref="R6:R28" si="6">SUM(G6,L6,Q6)</f>
        <v>0</v>
      </c>
    </row>
    <row r="7" spans="1:18" ht="15.75" customHeight="1">
      <c r="A7" s="60">
        <v>2</v>
      </c>
      <c r="B7" s="62" t="str">
        <f>(RESULTATS!B8)</f>
        <v>ALVES PEREIRA Lola</v>
      </c>
      <c r="C7" s="36">
        <v>3</v>
      </c>
      <c r="D7" s="36"/>
      <c r="E7" s="36"/>
      <c r="F7" s="27">
        <f t="shared" si="3"/>
        <v>3</v>
      </c>
      <c r="G7" s="38">
        <f t="shared" si="0"/>
        <v>3</v>
      </c>
      <c r="H7" s="36">
        <v>2</v>
      </c>
      <c r="I7" s="36"/>
      <c r="J7" s="36"/>
      <c r="K7" s="27">
        <f t="shared" si="4"/>
        <v>2</v>
      </c>
      <c r="L7" s="37">
        <f t="shared" si="1"/>
        <v>2</v>
      </c>
      <c r="M7" s="36">
        <v>2</v>
      </c>
      <c r="N7" s="36"/>
      <c r="O7" s="36"/>
      <c r="P7" s="27">
        <f t="shared" si="5"/>
        <v>2</v>
      </c>
      <c r="Q7" s="38">
        <f t="shared" si="2"/>
        <v>2</v>
      </c>
      <c r="R7" s="38">
        <f t="shared" si="6"/>
        <v>7</v>
      </c>
    </row>
    <row r="8" spans="1:18" ht="15.75" customHeight="1">
      <c r="A8" s="61"/>
      <c r="B8" s="63"/>
      <c r="C8" s="36"/>
      <c r="D8" s="36"/>
      <c r="E8" s="36"/>
      <c r="F8" s="27">
        <f t="shared" si="3"/>
        <v>0</v>
      </c>
      <c r="G8" s="38" t="str">
        <f t="shared" si="0"/>
        <v/>
      </c>
      <c r="H8" s="36"/>
      <c r="I8" s="36"/>
      <c r="J8" s="36"/>
      <c r="K8" s="27">
        <f t="shared" si="4"/>
        <v>0</v>
      </c>
      <c r="L8" s="37" t="str">
        <f t="shared" si="1"/>
        <v/>
      </c>
      <c r="M8" s="36"/>
      <c r="N8" s="36"/>
      <c r="O8" s="36"/>
      <c r="P8" s="27">
        <f t="shared" si="5"/>
        <v>0</v>
      </c>
      <c r="Q8" s="38" t="str">
        <f t="shared" si="2"/>
        <v/>
      </c>
      <c r="R8" s="38">
        <f t="shared" si="6"/>
        <v>0</v>
      </c>
    </row>
    <row r="9" spans="1:18" ht="15.75" customHeight="1">
      <c r="A9" s="60">
        <v>3</v>
      </c>
      <c r="B9" s="62" t="str">
        <f>(RESULTATS!B11)</f>
        <v>BLOT Amandine</v>
      </c>
      <c r="C9" s="36">
        <v>12</v>
      </c>
      <c r="D9" s="36"/>
      <c r="E9" s="36"/>
      <c r="F9" s="27">
        <f t="shared" si="3"/>
        <v>12</v>
      </c>
      <c r="G9" s="38">
        <f t="shared" si="0"/>
        <v>10</v>
      </c>
      <c r="H9" s="36">
        <v>9</v>
      </c>
      <c r="I9" s="36"/>
      <c r="J9" s="36"/>
      <c r="K9" s="27">
        <f t="shared" si="4"/>
        <v>9</v>
      </c>
      <c r="L9" s="37">
        <f t="shared" si="1"/>
        <v>8</v>
      </c>
      <c r="M9" s="36">
        <v>6</v>
      </c>
      <c r="N9" s="36"/>
      <c r="O9" s="36"/>
      <c r="P9" s="27">
        <f t="shared" si="5"/>
        <v>6</v>
      </c>
      <c r="Q9" s="38">
        <f t="shared" si="2"/>
        <v>5</v>
      </c>
      <c r="R9" s="38">
        <f t="shared" si="6"/>
        <v>23</v>
      </c>
    </row>
    <row r="10" spans="1:18" ht="15.75" customHeight="1">
      <c r="A10" s="61"/>
      <c r="B10" s="63"/>
      <c r="C10" s="36"/>
      <c r="D10" s="36"/>
      <c r="E10" s="36"/>
      <c r="F10" s="27">
        <f t="shared" si="3"/>
        <v>0</v>
      </c>
      <c r="G10" s="38" t="str">
        <f t="shared" si="0"/>
        <v/>
      </c>
      <c r="H10" s="36"/>
      <c r="I10" s="36"/>
      <c r="J10" s="36"/>
      <c r="K10" s="27">
        <f t="shared" si="4"/>
        <v>0</v>
      </c>
      <c r="L10" s="37" t="str">
        <f t="shared" si="1"/>
        <v/>
      </c>
      <c r="M10" s="36"/>
      <c r="N10" s="36"/>
      <c r="O10" s="36"/>
      <c r="P10" s="27">
        <f t="shared" si="5"/>
        <v>0</v>
      </c>
      <c r="Q10" s="38" t="str">
        <f t="shared" si="2"/>
        <v/>
      </c>
      <c r="R10" s="38">
        <f t="shared" si="6"/>
        <v>0</v>
      </c>
    </row>
    <row r="11" spans="1:18" ht="15.75" customHeight="1">
      <c r="A11" s="60">
        <v>4</v>
      </c>
      <c r="B11" s="62" t="str">
        <f>(RESULTATS!B14)</f>
        <v>GUEDON Amélie</v>
      </c>
      <c r="C11" s="36">
        <v>11</v>
      </c>
      <c r="D11" s="36"/>
      <c r="E11" s="36"/>
      <c r="F11" s="27">
        <f t="shared" si="3"/>
        <v>11</v>
      </c>
      <c r="G11" s="38">
        <f t="shared" si="0"/>
        <v>9</v>
      </c>
      <c r="H11" s="36">
        <v>3</v>
      </c>
      <c r="I11" s="36"/>
      <c r="J11" s="36"/>
      <c r="K11" s="27">
        <f t="shared" si="4"/>
        <v>3</v>
      </c>
      <c r="L11" s="37">
        <f t="shared" si="1"/>
        <v>3</v>
      </c>
      <c r="M11" s="36">
        <v>2</v>
      </c>
      <c r="N11" s="36"/>
      <c r="O11" s="36"/>
      <c r="P11" s="27">
        <f t="shared" si="5"/>
        <v>2</v>
      </c>
      <c r="Q11" s="38">
        <f t="shared" si="2"/>
        <v>2</v>
      </c>
      <c r="R11" s="38">
        <f>SUM(G11,L11,Q11)</f>
        <v>14</v>
      </c>
    </row>
    <row r="12" spans="1:18" ht="15.75" customHeight="1">
      <c r="A12" s="61"/>
      <c r="B12" s="63"/>
      <c r="C12" s="36"/>
      <c r="D12" s="36"/>
      <c r="E12" s="36"/>
      <c r="F12" s="27">
        <f t="shared" si="3"/>
        <v>0</v>
      </c>
      <c r="G12" s="38" t="str">
        <f t="shared" si="0"/>
        <v/>
      </c>
      <c r="H12" s="36"/>
      <c r="I12" s="36"/>
      <c r="J12" s="36"/>
      <c r="K12" s="27">
        <f t="shared" si="4"/>
        <v>0</v>
      </c>
      <c r="L12" s="37" t="str">
        <f t="shared" si="1"/>
        <v/>
      </c>
      <c r="M12" s="36"/>
      <c r="N12" s="36"/>
      <c r="O12" s="36"/>
      <c r="P12" s="27">
        <f t="shared" si="5"/>
        <v>0</v>
      </c>
      <c r="Q12" s="38" t="str">
        <f t="shared" si="2"/>
        <v/>
      </c>
      <c r="R12" s="38">
        <f t="shared" si="6"/>
        <v>0</v>
      </c>
    </row>
    <row r="13" spans="1:18" ht="15.75" customHeight="1">
      <c r="A13" s="60">
        <v>5</v>
      </c>
      <c r="B13" s="62" t="str">
        <f>(RESULTATS!B17)</f>
        <v>HENRY Anaelle</v>
      </c>
      <c r="C13" s="36">
        <v>1</v>
      </c>
      <c r="D13" s="36"/>
      <c r="E13" s="36"/>
      <c r="F13" s="27">
        <f t="shared" si="3"/>
        <v>1</v>
      </c>
      <c r="G13" s="38">
        <f t="shared" si="0"/>
        <v>1</v>
      </c>
      <c r="H13" s="36">
        <v>2</v>
      </c>
      <c r="I13" s="36"/>
      <c r="J13" s="36"/>
      <c r="K13" s="27">
        <f t="shared" si="4"/>
        <v>2</v>
      </c>
      <c r="L13" s="37">
        <f t="shared" si="1"/>
        <v>2</v>
      </c>
      <c r="M13" s="36">
        <v>1</v>
      </c>
      <c r="N13" s="36"/>
      <c r="O13" s="36"/>
      <c r="P13" s="27">
        <f t="shared" si="5"/>
        <v>1</v>
      </c>
      <c r="Q13" s="38">
        <f t="shared" si="2"/>
        <v>1</v>
      </c>
      <c r="R13" s="38">
        <f t="shared" si="6"/>
        <v>4</v>
      </c>
    </row>
    <row r="14" spans="1:18" ht="15.75" customHeight="1">
      <c r="A14" s="61"/>
      <c r="B14" s="63"/>
      <c r="C14" s="36"/>
      <c r="D14" s="36"/>
      <c r="E14" s="36"/>
      <c r="F14" s="27">
        <f t="shared" si="3"/>
        <v>0</v>
      </c>
      <c r="G14" s="38" t="str">
        <f t="shared" si="0"/>
        <v/>
      </c>
      <c r="H14" s="36"/>
      <c r="I14" s="36"/>
      <c r="J14" s="36"/>
      <c r="K14" s="27">
        <f t="shared" si="4"/>
        <v>0</v>
      </c>
      <c r="L14" s="37" t="str">
        <f t="shared" si="1"/>
        <v/>
      </c>
      <c r="M14" s="36"/>
      <c r="N14" s="36"/>
      <c r="O14" s="36"/>
      <c r="P14" s="27">
        <f t="shared" si="5"/>
        <v>0</v>
      </c>
      <c r="Q14" s="38" t="str">
        <f t="shared" si="2"/>
        <v/>
      </c>
      <c r="R14" s="38">
        <f t="shared" si="6"/>
        <v>0</v>
      </c>
    </row>
    <row r="15" spans="1:18" ht="15.75" customHeight="1">
      <c r="A15" s="60">
        <v>6</v>
      </c>
      <c r="B15" s="62" t="str">
        <f>(RESULTATS!B20)</f>
        <v>FURET Marine</v>
      </c>
      <c r="C15" s="36">
        <v>9</v>
      </c>
      <c r="D15" s="36"/>
      <c r="E15" s="36"/>
      <c r="F15" s="27">
        <f t="shared" si="3"/>
        <v>9</v>
      </c>
      <c r="G15" s="38">
        <f t="shared" si="0"/>
        <v>8</v>
      </c>
      <c r="H15" s="36">
        <v>4</v>
      </c>
      <c r="I15" s="36"/>
      <c r="J15" s="36"/>
      <c r="K15" s="27">
        <f t="shared" si="4"/>
        <v>4</v>
      </c>
      <c r="L15" s="37">
        <f t="shared" si="1"/>
        <v>4</v>
      </c>
      <c r="M15" s="36">
        <v>3</v>
      </c>
      <c r="N15" s="36"/>
      <c r="O15" s="36"/>
      <c r="P15" s="27">
        <f t="shared" si="5"/>
        <v>3</v>
      </c>
      <c r="Q15" s="38">
        <f t="shared" si="2"/>
        <v>3</v>
      </c>
      <c r="R15" s="38">
        <f t="shared" si="6"/>
        <v>15</v>
      </c>
    </row>
    <row r="16" spans="1:18" ht="15.75" customHeight="1">
      <c r="A16" s="61"/>
      <c r="B16" s="63"/>
      <c r="C16" s="36"/>
      <c r="D16" s="36"/>
      <c r="E16" s="36"/>
      <c r="F16" s="27">
        <f t="shared" si="3"/>
        <v>0</v>
      </c>
      <c r="G16" s="38" t="str">
        <f t="shared" si="0"/>
        <v/>
      </c>
      <c r="H16" s="36"/>
      <c r="I16" s="36"/>
      <c r="J16" s="36"/>
      <c r="K16" s="27">
        <f t="shared" si="4"/>
        <v>0</v>
      </c>
      <c r="L16" s="37" t="str">
        <f t="shared" si="1"/>
        <v/>
      </c>
      <c r="M16" s="36"/>
      <c r="N16" s="36"/>
      <c r="O16" s="36"/>
      <c r="P16" s="27">
        <f t="shared" si="5"/>
        <v>0</v>
      </c>
      <c r="Q16" s="38" t="str">
        <f t="shared" si="2"/>
        <v/>
      </c>
      <c r="R16" s="38">
        <f t="shared" si="6"/>
        <v>0</v>
      </c>
    </row>
    <row r="17" spans="1:18" ht="15.75" customHeight="1">
      <c r="A17" s="60">
        <v>7</v>
      </c>
      <c r="B17" s="62" t="str">
        <f>(RESULTATS!B23)</f>
        <v>BOISSARD Célestine</v>
      </c>
      <c r="C17" s="36">
        <v>8</v>
      </c>
      <c r="D17" s="36"/>
      <c r="E17" s="36"/>
      <c r="F17" s="27">
        <f t="shared" si="3"/>
        <v>8</v>
      </c>
      <c r="G17" s="38">
        <f t="shared" si="0"/>
        <v>7</v>
      </c>
      <c r="H17" s="36">
        <v>2</v>
      </c>
      <c r="I17" s="36"/>
      <c r="J17" s="36"/>
      <c r="K17" s="27">
        <f t="shared" si="4"/>
        <v>2</v>
      </c>
      <c r="L17" s="37">
        <f t="shared" si="1"/>
        <v>2</v>
      </c>
      <c r="M17" s="36">
        <v>2</v>
      </c>
      <c r="N17" s="36"/>
      <c r="O17" s="36"/>
      <c r="P17" s="27">
        <f t="shared" si="5"/>
        <v>2</v>
      </c>
      <c r="Q17" s="38">
        <f t="shared" si="2"/>
        <v>2</v>
      </c>
      <c r="R17" s="38">
        <f t="shared" si="6"/>
        <v>11</v>
      </c>
    </row>
    <row r="18" spans="1:18" ht="15.75" customHeight="1">
      <c r="A18" s="61"/>
      <c r="B18" s="63"/>
      <c r="C18" s="36"/>
      <c r="D18" s="36"/>
      <c r="E18" s="36"/>
      <c r="F18" s="27">
        <f t="shared" si="3"/>
        <v>0</v>
      </c>
      <c r="G18" s="38" t="str">
        <f t="shared" si="0"/>
        <v/>
      </c>
      <c r="H18" s="36"/>
      <c r="I18" s="36"/>
      <c r="J18" s="36"/>
      <c r="K18" s="27">
        <f t="shared" si="4"/>
        <v>0</v>
      </c>
      <c r="L18" s="37" t="str">
        <f t="shared" si="1"/>
        <v/>
      </c>
      <c r="M18" s="36"/>
      <c r="N18" s="36"/>
      <c r="O18" s="36"/>
      <c r="P18" s="27">
        <f t="shared" si="5"/>
        <v>0</v>
      </c>
      <c r="Q18" s="38" t="str">
        <f t="shared" si="2"/>
        <v/>
      </c>
      <c r="R18" s="38">
        <f t="shared" si="6"/>
        <v>0</v>
      </c>
    </row>
    <row r="19" spans="1:18" ht="15.75" customHeight="1">
      <c r="A19" s="60">
        <v>8</v>
      </c>
      <c r="B19" s="62" t="str">
        <f>(RESULTATS!B26)</f>
        <v>FOUILLEUL Ines</v>
      </c>
      <c r="C19" s="36">
        <v>6</v>
      </c>
      <c r="D19" s="36"/>
      <c r="E19" s="36"/>
      <c r="F19" s="27">
        <f t="shared" si="3"/>
        <v>6</v>
      </c>
      <c r="G19" s="38">
        <f t="shared" si="0"/>
        <v>5</v>
      </c>
      <c r="H19" s="36">
        <v>5</v>
      </c>
      <c r="I19" s="36"/>
      <c r="J19" s="36"/>
      <c r="K19" s="27">
        <f t="shared" si="4"/>
        <v>5</v>
      </c>
      <c r="L19" s="37">
        <f t="shared" si="1"/>
        <v>5</v>
      </c>
      <c r="M19" s="36">
        <v>2</v>
      </c>
      <c r="N19" s="36"/>
      <c r="O19" s="36"/>
      <c r="P19" s="27">
        <f t="shared" si="5"/>
        <v>2</v>
      </c>
      <c r="Q19" s="38">
        <f t="shared" si="2"/>
        <v>2</v>
      </c>
      <c r="R19" s="38">
        <f t="shared" si="6"/>
        <v>12</v>
      </c>
    </row>
    <row r="20" spans="1:18" ht="15.75" customHeight="1">
      <c r="A20" s="61"/>
      <c r="B20" s="63"/>
      <c r="C20" s="36"/>
      <c r="D20" s="36"/>
      <c r="E20" s="36"/>
      <c r="F20" s="27">
        <f t="shared" si="3"/>
        <v>0</v>
      </c>
      <c r="G20" s="38" t="str">
        <f t="shared" si="0"/>
        <v/>
      </c>
      <c r="H20" s="36"/>
      <c r="I20" s="36"/>
      <c r="J20" s="36"/>
      <c r="K20" s="27">
        <f t="shared" si="4"/>
        <v>0</v>
      </c>
      <c r="L20" s="37" t="str">
        <f t="shared" si="1"/>
        <v/>
      </c>
      <c r="M20" s="36"/>
      <c r="N20" s="36"/>
      <c r="O20" s="36"/>
      <c r="P20" s="27">
        <f t="shared" si="5"/>
        <v>0</v>
      </c>
      <c r="Q20" s="38" t="str">
        <f t="shared" si="2"/>
        <v/>
      </c>
      <c r="R20" s="38">
        <f t="shared" si="6"/>
        <v>0</v>
      </c>
    </row>
    <row r="21" spans="1:18" ht="15.75" customHeight="1">
      <c r="A21" s="60">
        <v>9</v>
      </c>
      <c r="B21" s="62" t="str">
        <f>(RESULTATS!B29)</f>
        <v>LEPOIVRE Margot</v>
      </c>
      <c r="C21" s="36">
        <v>50</v>
      </c>
      <c r="D21" s="36"/>
      <c r="E21" s="36"/>
      <c r="F21" s="27">
        <f t="shared" si="3"/>
        <v>50</v>
      </c>
      <c r="G21" s="38">
        <f t="shared" si="0"/>
        <v>40</v>
      </c>
      <c r="H21" s="36">
        <v>3</v>
      </c>
      <c r="I21" s="36"/>
      <c r="J21" s="36"/>
      <c r="K21" s="27">
        <f t="shared" si="4"/>
        <v>3</v>
      </c>
      <c r="L21" s="37">
        <f t="shared" si="1"/>
        <v>3</v>
      </c>
      <c r="M21" s="36">
        <v>5</v>
      </c>
      <c r="N21" s="36"/>
      <c r="O21" s="36"/>
      <c r="P21" s="27">
        <f t="shared" si="5"/>
        <v>5</v>
      </c>
      <c r="Q21" s="38">
        <f t="shared" si="2"/>
        <v>5</v>
      </c>
      <c r="R21" s="38">
        <f t="shared" si="6"/>
        <v>48</v>
      </c>
    </row>
    <row r="22" spans="1:18" ht="15.75" customHeight="1">
      <c r="A22" s="61"/>
      <c r="B22" s="63"/>
      <c r="C22" s="36"/>
      <c r="D22" s="36"/>
      <c r="E22" s="36"/>
      <c r="F22" s="27">
        <f t="shared" si="3"/>
        <v>0</v>
      </c>
      <c r="G22" s="38" t="str">
        <f t="shared" si="0"/>
        <v/>
      </c>
      <c r="H22" s="36"/>
      <c r="I22" s="36"/>
      <c r="J22" s="36"/>
      <c r="K22" s="27">
        <f t="shared" si="4"/>
        <v>0</v>
      </c>
      <c r="L22" s="37" t="str">
        <f t="shared" si="1"/>
        <v/>
      </c>
      <c r="M22" s="36"/>
      <c r="N22" s="36"/>
      <c r="O22" s="36"/>
      <c r="P22" s="27">
        <f t="shared" si="5"/>
        <v>0</v>
      </c>
      <c r="Q22" s="38" t="str">
        <f t="shared" si="2"/>
        <v/>
      </c>
      <c r="R22" s="38">
        <f t="shared" si="6"/>
        <v>0</v>
      </c>
    </row>
    <row r="23" spans="1:18" ht="15.75" customHeight="1">
      <c r="A23" s="60">
        <v>10</v>
      </c>
      <c r="B23" s="62" t="str">
        <f>(RESULTATS!B32)</f>
        <v>PERRIER Ylona</v>
      </c>
      <c r="C23" s="36">
        <v>6</v>
      </c>
      <c r="D23" s="36"/>
      <c r="E23" s="36"/>
      <c r="F23" s="27">
        <f t="shared" si="3"/>
        <v>6</v>
      </c>
      <c r="G23" s="38">
        <f t="shared" si="0"/>
        <v>5</v>
      </c>
      <c r="H23" s="36">
        <v>4</v>
      </c>
      <c r="I23" s="36"/>
      <c r="J23" s="36"/>
      <c r="K23" s="27">
        <f t="shared" si="4"/>
        <v>4</v>
      </c>
      <c r="L23" s="37">
        <f t="shared" si="1"/>
        <v>4</v>
      </c>
      <c r="M23" s="36">
        <v>3</v>
      </c>
      <c r="N23" s="36"/>
      <c r="O23" s="36"/>
      <c r="P23" s="27">
        <f t="shared" si="5"/>
        <v>3</v>
      </c>
      <c r="Q23" s="38">
        <f t="shared" si="2"/>
        <v>3</v>
      </c>
      <c r="R23" s="38">
        <f t="shared" si="6"/>
        <v>12</v>
      </c>
    </row>
    <row r="24" spans="1:18" ht="15.75" customHeight="1">
      <c r="A24" s="61"/>
      <c r="B24" s="63"/>
      <c r="C24" s="36"/>
      <c r="D24" s="36"/>
      <c r="E24" s="36"/>
      <c r="F24" s="27">
        <f t="shared" si="3"/>
        <v>0</v>
      </c>
      <c r="G24" s="38" t="str">
        <f t="shared" si="0"/>
        <v/>
      </c>
      <c r="H24" s="36"/>
      <c r="I24" s="36"/>
      <c r="J24" s="36"/>
      <c r="K24" s="27">
        <f t="shared" si="4"/>
        <v>0</v>
      </c>
      <c r="L24" s="37" t="str">
        <f t="shared" si="1"/>
        <v/>
      </c>
      <c r="M24" s="36"/>
      <c r="N24" s="36"/>
      <c r="O24" s="36"/>
      <c r="P24" s="27">
        <f t="shared" si="5"/>
        <v>0</v>
      </c>
      <c r="Q24" s="38" t="str">
        <f t="shared" si="2"/>
        <v/>
      </c>
      <c r="R24" s="38">
        <f t="shared" si="6"/>
        <v>0</v>
      </c>
    </row>
    <row r="25" spans="1:18" ht="15.75" customHeight="1">
      <c r="A25" s="60">
        <v>11</v>
      </c>
      <c r="B25" s="62" t="str">
        <f>(RESULTATS!B35)</f>
        <v>GROSCOL Lauriane</v>
      </c>
      <c r="C25" s="36">
        <v>12</v>
      </c>
      <c r="D25" s="36"/>
      <c r="E25" s="36"/>
      <c r="F25" s="27">
        <f t="shared" si="3"/>
        <v>12</v>
      </c>
      <c r="G25" s="38">
        <f t="shared" si="0"/>
        <v>10</v>
      </c>
      <c r="H25" s="36">
        <v>12</v>
      </c>
      <c r="I25" s="36"/>
      <c r="J25" s="36"/>
      <c r="K25" s="27">
        <f t="shared" si="4"/>
        <v>12</v>
      </c>
      <c r="L25" s="37">
        <f t="shared" si="1"/>
        <v>10</v>
      </c>
      <c r="M25" s="36">
        <v>3</v>
      </c>
      <c r="N25" s="36"/>
      <c r="O25" s="36"/>
      <c r="P25" s="27">
        <f t="shared" si="5"/>
        <v>3</v>
      </c>
      <c r="Q25" s="38">
        <f t="shared" si="2"/>
        <v>3</v>
      </c>
      <c r="R25" s="38">
        <f t="shared" si="6"/>
        <v>23</v>
      </c>
    </row>
    <row r="26" spans="1:18" ht="15.75" customHeight="1">
      <c r="A26" s="61"/>
      <c r="B26" s="63"/>
      <c r="C26" s="36"/>
      <c r="D26" s="36"/>
      <c r="E26" s="36"/>
      <c r="F26" s="27">
        <f t="shared" si="3"/>
        <v>0</v>
      </c>
      <c r="G26" s="38" t="str">
        <f t="shared" si="0"/>
        <v/>
      </c>
      <c r="H26" s="36"/>
      <c r="I26" s="36"/>
      <c r="J26" s="36"/>
      <c r="K26" s="27">
        <f t="shared" si="4"/>
        <v>0</v>
      </c>
      <c r="L26" s="37" t="str">
        <f t="shared" si="1"/>
        <v/>
      </c>
      <c r="M26" s="36"/>
      <c r="N26" s="36"/>
      <c r="O26" s="36"/>
      <c r="P26" s="27">
        <f t="shared" si="5"/>
        <v>0</v>
      </c>
      <c r="Q26" s="38" t="str">
        <f t="shared" si="2"/>
        <v/>
      </c>
      <c r="R26" s="38">
        <f t="shared" si="6"/>
        <v>0</v>
      </c>
    </row>
    <row r="27" spans="1:18" ht="15.75" customHeight="1">
      <c r="A27" s="60">
        <v>12</v>
      </c>
      <c r="B27" s="62" t="str">
        <f>(RESULTATS!B38)</f>
        <v>FRERET Marion</v>
      </c>
      <c r="C27" s="36">
        <v>3</v>
      </c>
      <c r="D27" s="36"/>
      <c r="E27" s="36"/>
      <c r="F27" s="27">
        <f t="shared" si="3"/>
        <v>3</v>
      </c>
      <c r="G27" s="38">
        <f t="shared" si="0"/>
        <v>3</v>
      </c>
      <c r="H27" s="36">
        <v>3</v>
      </c>
      <c r="I27" s="36"/>
      <c r="J27" s="36"/>
      <c r="K27" s="27">
        <f t="shared" si="4"/>
        <v>3</v>
      </c>
      <c r="L27" s="37">
        <f t="shared" si="1"/>
        <v>3</v>
      </c>
      <c r="M27" s="36">
        <v>2</v>
      </c>
      <c r="N27" s="36"/>
      <c r="O27" s="36"/>
      <c r="P27" s="27">
        <f t="shared" si="5"/>
        <v>2</v>
      </c>
      <c r="Q27" s="38">
        <f t="shared" si="2"/>
        <v>2</v>
      </c>
      <c r="R27" s="38">
        <f t="shared" si="6"/>
        <v>8</v>
      </c>
    </row>
    <row r="28" spans="1:18" ht="15.75" customHeight="1">
      <c r="A28" s="61"/>
      <c r="B28" s="63"/>
      <c r="C28" s="36"/>
      <c r="D28" s="36"/>
      <c r="E28" s="36"/>
      <c r="F28" s="27">
        <f t="shared" si="3"/>
        <v>0</v>
      </c>
      <c r="G28" s="38" t="str">
        <f t="shared" si="0"/>
        <v/>
      </c>
      <c r="H28" s="36"/>
      <c r="I28" s="36"/>
      <c r="J28" s="36"/>
      <c r="K28" s="27">
        <f t="shared" si="4"/>
        <v>0</v>
      </c>
      <c r="L28" s="37" t="str">
        <f t="shared" si="1"/>
        <v/>
      </c>
      <c r="M28" s="36"/>
      <c r="N28" s="36"/>
      <c r="O28" s="36"/>
      <c r="P28" s="27">
        <f t="shared" si="5"/>
        <v>0</v>
      </c>
      <c r="Q28" s="38" t="str">
        <f t="shared" si="2"/>
        <v/>
      </c>
      <c r="R28" s="38">
        <f t="shared" si="6"/>
        <v>0</v>
      </c>
    </row>
    <row r="29" spans="1:18" ht="15.75" customHeight="1">
      <c r="A29" s="60">
        <v>13</v>
      </c>
      <c r="B29" s="62" t="str">
        <f>(RESULTATS!B41)</f>
        <v>MIGEON Léna</v>
      </c>
      <c r="C29" s="36"/>
      <c r="D29" s="36"/>
      <c r="E29" s="36"/>
      <c r="F29" s="27">
        <f t="shared" ref="F29:F32" si="7">MAX(C29:E29)</f>
        <v>0</v>
      </c>
      <c r="G29" s="38" t="str">
        <f t="shared" ref="G29:G32" si="8">IF(F29=0,"",VLOOKUP(F29,jongl,2,0))</f>
        <v/>
      </c>
      <c r="H29" s="36"/>
      <c r="I29" s="36"/>
      <c r="J29" s="36"/>
      <c r="K29" s="27">
        <f t="shared" ref="K29:K32" si="9">MAX(H29:J29)</f>
        <v>0</v>
      </c>
      <c r="L29" s="37" t="str">
        <f t="shared" ref="L29:L32" si="10">IF(K29=0,"",VLOOKUP(K29,jongl,2,0))</f>
        <v/>
      </c>
      <c r="M29" s="36"/>
      <c r="N29" s="36"/>
      <c r="O29" s="36"/>
      <c r="P29" s="27">
        <f t="shared" ref="P29:P32" si="11">MAX(M29:O29)</f>
        <v>0</v>
      </c>
      <c r="Q29" s="38" t="str">
        <f t="shared" ref="Q29:Q32" si="12">IF(P29=0,"",VLOOKUP(P29,jongl,2,0))</f>
        <v/>
      </c>
      <c r="R29" s="38">
        <f t="shared" ref="R29:R32" si="13">SUM(G29,L29,Q29)</f>
        <v>0</v>
      </c>
    </row>
    <row r="30" spans="1:18" ht="15.75" customHeight="1">
      <c r="A30" s="61"/>
      <c r="B30" s="63"/>
      <c r="C30" s="36"/>
      <c r="D30" s="36"/>
      <c r="E30" s="36"/>
      <c r="F30" s="27">
        <f t="shared" si="7"/>
        <v>0</v>
      </c>
      <c r="G30" s="38" t="str">
        <f t="shared" si="8"/>
        <v/>
      </c>
      <c r="H30" s="36"/>
      <c r="I30" s="36"/>
      <c r="J30" s="36"/>
      <c r="K30" s="27">
        <f t="shared" si="9"/>
        <v>0</v>
      </c>
      <c r="L30" s="37" t="str">
        <f t="shared" si="10"/>
        <v/>
      </c>
      <c r="M30" s="36"/>
      <c r="N30" s="36"/>
      <c r="O30" s="36"/>
      <c r="P30" s="27">
        <f t="shared" si="11"/>
        <v>0</v>
      </c>
      <c r="Q30" s="38" t="str">
        <f t="shared" si="12"/>
        <v/>
      </c>
      <c r="R30" s="38">
        <f t="shared" si="13"/>
        <v>0</v>
      </c>
    </row>
    <row r="31" spans="1:18" ht="15.75" customHeight="1">
      <c r="A31" s="60">
        <v>14</v>
      </c>
      <c r="B31" s="62" t="str">
        <f>(RESULTATS!B44)</f>
        <v>MORTREUIL Héloise</v>
      </c>
      <c r="C31" s="36">
        <v>3</v>
      </c>
      <c r="D31" s="36"/>
      <c r="E31" s="36"/>
      <c r="F31" s="27">
        <f t="shared" si="7"/>
        <v>3</v>
      </c>
      <c r="G31" s="38">
        <f t="shared" si="8"/>
        <v>3</v>
      </c>
      <c r="H31" s="36">
        <v>5</v>
      </c>
      <c r="I31" s="36"/>
      <c r="J31" s="36"/>
      <c r="K31" s="27">
        <f t="shared" si="9"/>
        <v>5</v>
      </c>
      <c r="L31" s="37">
        <f t="shared" si="10"/>
        <v>5</v>
      </c>
      <c r="M31" s="36">
        <v>3</v>
      </c>
      <c r="N31" s="36"/>
      <c r="O31" s="36"/>
      <c r="P31" s="27">
        <f t="shared" si="11"/>
        <v>3</v>
      </c>
      <c r="Q31" s="38">
        <f t="shared" si="12"/>
        <v>3</v>
      </c>
      <c r="R31" s="38">
        <f t="shared" si="13"/>
        <v>11</v>
      </c>
    </row>
    <row r="32" spans="1:18" ht="15.75" customHeight="1">
      <c r="A32" s="61"/>
      <c r="B32" s="63"/>
      <c r="C32" s="36"/>
      <c r="D32" s="36"/>
      <c r="E32" s="36"/>
      <c r="F32" s="27">
        <f t="shared" si="7"/>
        <v>0</v>
      </c>
      <c r="G32" s="38" t="str">
        <f t="shared" si="8"/>
        <v/>
      </c>
      <c r="H32" s="36"/>
      <c r="I32" s="36"/>
      <c r="J32" s="36"/>
      <c r="K32" s="27">
        <f t="shared" si="9"/>
        <v>0</v>
      </c>
      <c r="L32" s="37" t="str">
        <f t="shared" si="10"/>
        <v/>
      </c>
      <c r="M32" s="36"/>
      <c r="N32" s="36"/>
      <c r="O32" s="36"/>
      <c r="P32" s="27">
        <f t="shared" si="11"/>
        <v>0</v>
      </c>
      <c r="Q32" s="38" t="str">
        <f t="shared" si="12"/>
        <v/>
      </c>
      <c r="R32" s="38">
        <f t="shared" si="13"/>
        <v>0</v>
      </c>
    </row>
    <row r="33" spans="1:18" ht="15.75" customHeight="1">
      <c r="A33" s="60">
        <v>15</v>
      </c>
      <c r="B33" s="62" t="str">
        <f>(RESULTATS!B47)</f>
        <v>THIBOLT Louise</v>
      </c>
      <c r="C33" s="36">
        <v>4</v>
      </c>
      <c r="D33" s="36"/>
      <c r="E33" s="36"/>
      <c r="F33" s="27">
        <f t="shared" ref="F33:F34" si="14">MAX(C33:E33)</f>
        <v>4</v>
      </c>
      <c r="G33" s="38">
        <f t="shared" ref="G33:G34" si="15">IF(F33=0,"",VLOOKUP(F33,jongl,2,0))</f>
        <v>4</v>
      </c>
      <c r="H33" s="36">
        <v>3</v>
      </c>
      <c r="I33" s="36"/>
      <c r="J33" s="36"/>
      <c r="K33" s="27">
        <f t="shared" ref="K33:K34" si="16">MAX(H33:J33)</f>
        <v>3</v>
      </c>
      <c r="L33" s="37">
        <f t="shared" ref="L33:L34" si="17">IF(K33=0,"",VLOOKUP(K33,jongl,2,0))</f>
        <v>3</v>
      </c>
      <c r="M33" s="36">
        <v>3</v>
      </c>
      <c r="N33" s="36"/>
      <c r="O33" s="36"/>
      <c r="P33" s="27">
        <f t="shared" ref="P33:P34" si="18">MAX(M33:O33)</f>
        <v>3</v>
      </c>
      <c r="Q33" s="38">
        <f t="shared" ref="Q33:Q34" si="19">IF(P33=0,"",VLOOKUP(P33,jongl,2,0))</f>
        <v>3</v>
      </c>
      <c r="R33" s="38">
        <f t="shared" ref="R33:R34" si="20">SUM(G33,L33,Q33)</f>
        <v>10</v>
      </c>
    </row>
    <row r="34" spans="1:18" ht="15.75" customHeight="1" thickBot="1">
      <c r="A34" s="61"/>
      <c r="B34" s="63"/>
      <c r="C34" s="36"/>
      <c r="D34" s="36"/>
      <c r="E34" s="36"/>
      <c r="F34" s="27">
        <f t="shared" si="14"/>
        <v>0</v>
      </c>
      <c r="G34" s="38" t="str">
        <f t="shared" si="15"/>
        <v/>
      </c>
      <c r="H34" s="36"/>
      <c r="I34" s="36"/>
      <c r="J34" s="36"/>
      <c r="K34" s="27">
        <f t="shared" si="16"/>
        <v>0</v>
      </c>
      <c r="L34" s="37" t="str">
        <f t="shared" si="17"/>
        <v/>
      </c>
      <c r="M34" s="36"/>
      <c r="N34" s="36"/>
      <c r="O34" s="36"/>
      <c r="P34" s="27">
        <f t="shared" si="18"/>
        <v>0</v>
      </c>
      <c r="Q34" s="38" t="str">
        <f t="shared" si="19"/>
        <v/>
      </c>
      <c r="R34" s="38">
        <f t="shared" si="20"/>
        <v>0</v>
      </c>
    </row>
    <row r="35" spans="1:18" ht="34.5" thickBot="1">
      <c r="A35" s="64" t="s">
        <v>19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/>
    </row>
    <row r="36" spans="1:18" ht="18.75" customHeight="1"/>
    <row r="37" spans="1:18" ht="30" customHeight="1">
      <c r="B37" s="31" t="s">
        <v>27</v>
      </c>
      <c r="C37" s="67" t="s">
        <v>4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8" customHeight="1">
      <c r="B38" s="2" t="s">
        <v>0</v>
      </c>
      <c r="C38" s="68" t="s">
        <v>1</v>
      </c>
      <c r="D38" s="68"/>
      <c r="E38" s="68"/>
      <c r="F38" s="47" t="s">
        <v>8</v>
      </c>
      <c r="G38" s="47" t="s">
        <v>5</v>
      </c>
      <c r="H38" s="69" t="s">
        <v>2</v>
      </c>
      <c r="I38" s="69"/>
      <c r="J38" s="69"/>
      <c r="K38" s="48" t="s">
        <v>8</v>
      </c>
      <c r="L38" s="48" t="s">
        <v>6</v>
      </c>
      <c r="M38" s="70" t="s">
        <v>3</v>
      </c>
      <c r="N38" s="71"/>
      <c r="O38" s="72"/>
      <c r="P38" s="7" t="s">
        <v>8</v>
      </c>
      <c r="Q38" s="7" t="s">
        <v>7</v>
      </c>
      <c r="R38" s="8" t="s">
        <v>9</v>
      </c>
    </row>
    <row r="39" spans="1:18">
      <c r="A39" s="60">
        <v>16</v>
      </c>
      <c r="B39" s="62" t="str">
        <f>RESULTATS!B54</f>
        <v>VERNICHON Mélissa</v>
      </c>
      <c r="C39" s="36">
        <v>21</v>
      </c>
      <c r="D39" s="36"/>
      <c r="E39" s="36"/>
      <c r="F39" s="40">
        <f>MAX(C39:E39)</f>
        <v>21</v>
      </c>
      <c r="G39" s="41">
        <f t="shared" ref="G39:G68" si="21">IF(F39=0,"",VLOOKUP(F39,jongl,2,0))</f>
        <v>16</v>
      </c>
      <c r="H39" s="36">
        <v>6</v>
      </c>
      <c r="I39" s="36"/>
      <c r="J39" s="36"/>
      <c r="K39" s="27">
        <f>MAX(H39:J39)</f>
        <v>6</v>
      </c>
      <c r="L39" s="37">
        <f t="shared" ref="L39:L68" si="22">IF(K39=0,"",VLOOKUP(K39,jongl,2,0))</f>
        <v>5</v>
      </c>
      <c r="M39" s="36">
        <v>4</v>
      </c>
      <c r="N39" s="36"/>
      <c r="O39" s="36"/>
      <c r="P39" s="27">
        <f>MAX(M39:O39)</f>
        <v>4</v>
      </c>
      <c r="Q39" s="38">
        <f t="shared" ref="Q39:Q68" si="23">IF(P39=0,"",VLOOKUP(P39,jongl,2,0))</f>
        <v>4</v>
      </c>
      <c r="R39" s="38">
        <f>SUM(G39,L39,Q39)</f>
        <v>25</v>
      </c>
    </row>
    <row r="40" spans="1:18">
      <c r="A40" s="61"/>
      <c r="B40" s="63"/>
      <c r="C40" s="36"/>
      <c r="D40" s="36"/>
      <c r="E40" s="36"/>
      <c r="F40" s="27">
        <f t="shared" ref="F40:F68" si="24">MAX(C40:E40)</f>
        <v>0</v>
      </c>
      <c r="G40" s="38" t="str">
        <f t="shared" si="21"/>
        <v/>
      </c>
      <c r="H40" s="36"/>
      <c r="I40" s="36"/>
      <c r="J40" s="36"/>
      <c r="K40" s="27">
        <f t="shared" ref="K40:K68" si="25">MAX(H40:J40)</f>
        <v>0</v>
      </c>
      <c r="L40" s="37" t="str">
        <f t="shared" si="22"/>
        <v/>
      </c>
      <c r="M40" s="36"/>
      <c r="N40" s="36"/>
      <c r="O40" s="36"/>
      <c r="P40" s="27">
        <f t="shared" ref="P40:P68" si="26">MAX(M40:O40)</f>
        <v>0</v>
      </c>
      <c r="Q40" s="38" t="str">
        <f t="shared" si="23"/>
        <v/>
      </c>
      <c r="R40" s="38">
        <f t="shared" ref="R40:R44" si="27">SUM(G40,L40,Q40)</f>
        <v>0</v>
      </c>
    </row>
    <row r="41" spans="1:18">
      <c r="A41" s="60">
        <v>17</v>
      </c>
      <c r="B41" s="62" t="str">
        <f>RESULTATS!B57</f>
        <v>BLOT Morgane (U18F)</v>
      </c>
      <c r="C41" s="36">
        <v>4</v>
      </c>
      <c r="D41" s="36"/>
      <c r="E41" s="36"/>
      <c r="F41" s="27">
        <f t="shared" si="24"/>
        <v>4</v>
      </c>
      <c r="G41" s="38">
        <f t="shared" si="21"/>
        <v>4</v>
      </c>
      <c r="H41" s="36">
        <v>2</v>
      </c>
      <c r="I41" s="36"/>
      <c r="J41" s="36"/>
      <c r="K41" s="27">
        <f t="shared" si="25"/>
        <v>2</v>
      </c>
      <c r="L41" s="37">
        <f t="shared" si="22"/>
        <v>2</v>
      </c>
      <c r="M41" s="36">
        <v>2</v>
      </c>
      <c r="N41" s="36"/>
      <c r="O41" s="36"/>
      <c r="P41" s="27">
        <f t="shared" si="26"/>
        <v>2</v>
      </c>
      <c r="Q41" s="38">
        <f t="shared" si="23"/>
        <v>2</v>
      </c>
      <c r="R41" s="38">
        <f t="shared" si="27"/>
        <v>8</v>
      </c>
    </row>
    <row r="42" spans="1:18">
      <c r="A42" s="61"/>
      <c r="B42" s="63"/>
      <c r="C42" s="36"/>
      <c r="D42" s="36"/>
      <c r="E42" s="36"/>
      <c r="F42" s="27">
        <f t="shared" si="24"/>
        <v>0</v>
      </c>
      <c r="G42" s="38" t="str">
        <f t="shared" si="21"/>
        <v/>
      </c>
      <c r="H42" s="36"/>
      <c r="I42" s="36"/>
      <c r="J42" s="36"/>
      <c r="K42" s="27">
        <f t="shared" si="25"/>
        <v>0</v>
      </c>
      <c r="L42" s="37" t="str">
        <f t="shared" si="22"/>
        <v/>
      </c>
      <c r="M42" s="36"/>
      <c r="N42" s="36"/>
      <c r="O42" s="36"/>
      <c r="P42" s="27">
        <f t="shared" si="26"/>
        <v>0</v>
      </c>
      <c r="Q42" s="38" t="str">
        <f t="shared" si="23"/>
        <v/>
      </c>
      <c r="R42" s="38">
        <f t="shared" si="27"/>
        <v>0</v>
      </c>
    </row>
    <row r="43" spans="1:18">
      <c r="A43" s="60">
        <v>18</v>
      </c>
      <c r="B43" s="62">
        <f>RESULTATS!B60</f>
        <v>0</v>
      </c>
      <c r="C43" s="36"/>
      <c r="D43" s="36"/>
      <c r="E43" s="36"/>
      <c r="F43" s="27">
        <f t="shared" si="24"/>
        <v>0</v>
      </c>
      <c r="G43" s="38" t="str">
        <f t="shared" si="21"/>
        <v/>
      </c>
      <c r="H43" s="36"/>
      <c r="I43" s="36"/>
      <c r="J43" s="36"/>
      <c r="K43" s="27">
        <f t="shared" si="25"/>
        <v>0</v>
      </c>
      <c r="L43" s="37" t="str">
        <f t="shared" si="22"/>
        <v/>
      </c>
      <c r="M43" s="36"/>
      <c r="N43" s="36"/>
      <c r="O43" s="36"/>
      <c r="P43" s="27">
        <f t="shared" si="26"/>
        <v>0</v>
      </c>
      <c r="Q43" s="38" t="str">
        <f t="shared" si="23"/>
        <v/>
      </c>
      <c r="R43" s="38">
        <f t="shared" si="27"/>
        <v>0</v>
      </c>
    </row>
    <row r="44" spans="1:18">
      <c r="A44" s="61"/>
      <c r="B44" s="63"/>
      <c r="C44" s="36"/>
      <c r="D44" s="36"/>
      <c r="E44" s="36"/>
      <c r="F44" s="27">
        <f t="shared" si="24"/>
        <v>0</v>
      </c>
      <c r="G44" s="38" t="str">
        <f t="shared" si="21"/>
        <v/>
      </c>
      <c r="H44" s="36"/>
      <c r="I44" s="36"/>
      <c r="J44" s="36"/>
      <c r="K44" s="27">
        <f t="shared" si="25"/>
        <v>0</v>
      </c>
      <c r="L44" s="37" t="str">
        <f t="shared" si="22"/>
        <v/>
      </c>
      <c r="M44" s="36"/>
      <c r="N44" s="36"/>
      <c r="O44" s="36"/>
      <c r="P44" s="27">
        <f t="shared" si="26"/>
        <v>0</v>
      </c>
      <c r="Q44" s="38" t="str">
        <f t="shared" si="23"/>
        <v/>
      </c>
      <c r="R44" s="38">
        <f t="shared" si="27"/>
        <v>0</v>
      </c>
    </row>
    <row r="45" spans="1:18">
      <c r="A45" s="60">
        <v>19</v>
      </c>
      <c r="B45" s="62">
        <f>RESULTATS!B63</f>
        <v>0</v>
      </c>
      <c r="C45" s="36"/>
      <c r="D45" s="36"/>
      <c r="E45" s="36"/>
      <c r="F45" s="27">
        <f t="shared" si="24"/>
        <v>0</v>
      </c>
      <c r="G45" s="38" t="str">
        <f t="shared" si="21"/>
        <v/>
      </c>
      <c r="H45" s="36"/>
      <c r="I45" s="36"/>
      <c r="J45" s="36"/>
      <c r="K45" s="27">
        <f t="shared" si="25"/>
        <v>0</v>
      </c>
      <c r="L45" s="37" t="str">
        <f t="shared" si="22"/>
        <v/>
      </c>
      <c r="M45" s="36"/>
      <c r="N45" s="36"/>
      <c r="O45" s="36"/>
      <c r="P45" s="27">
        <f t="shared" si="26"/>
        <v>0</v>
      </c>
      <c r="Q45" s="38" t="str">
        <f t="shared" si="23"/>
        <v/>
      </c>
      <c r="R45" s="38">
        <f>SUM(G45,L45,Q45)</f>
        <v>0</v>
      </c>
    </row>
    <row r="46" spans="1:18">
      <c r="A46" s="61"/>
      <c r="B46" s="63"/>
      <c r="C46" s="36"/>
      <c r="D46" s="36"/>
      <c r="E46" s="36"/>
      <c r="F46" s="27">
        <f t="shared" si="24"/>
        <v>0</v>
      </c>
      <c r="G46" s="38" t="str">
        <f t="shared" si="21"/>
        <v/>
      </c>
      <c r="H46" s="36"/>
      <c r="I46" s="36"/>
      <c r="J46" s="36"/>
      <c r="K46" s="27">
        <f t="shared" si="25"/>
        <v>0</v>
      </c>
      <c r="L46" s="37" t="str">
        <f t="shared" si="22"/>
        <v/>
      </c>
      <c r="M46" s="36"/>
      <c r="N46" s="36"/>
      <c r="O46" s="36"/>
      <c r="P46" s="27">
        <f t="shared" si="26"/>
        <v>0</v>
      </c>
      <c r="Q46" s="38" t="str">
        <f t="shared" si="23"/>
        <v/>
      </c>
      <c r="R46" s="38">
        <f t="shared" ref="R46:R68" si="28">SUM(G46,L46,Q46)</f>
        <v>0</v>
      </c>
    </row>
    <row r="47" spans="1:18">
      <c r="A47" s="60">
        <v>20</v>
      </c>
      <c r="B47" s="62">
        <f>RESULTATS!B66</f>
        <v>0</v>
      </c>
      <c r="C47" s="36"/>
      <c r="D47" s="36"/>
      <c r="E47" s="36"/>
      <c r="F47" s="27">
        <f t="shared" si="24"/>
        <v>0</v>
      </c>
      <c r="G47" s="38" t="str">
        <f t="shared" si="21"/>
        <v/>
      </c>
      <c r="H47" s="36"/>
      <c r="I47" s="36"/>
      <c r="J47" s="36"/>
      <c r="K47" s="27">
        <f t="shared" si="25"/>
        <v>0</v>
      </c>
      <c r="L47" s="37" t="str">
        <f t="shared" si="22"/>
        <v/>
      </c>
      <c r="M47" s="36"/>
      <c r="N47" s="36"/>
      <c r="O47" s="36"/>
      <c r="P47" s="27">
        <f t="shared" si="26"/>
        <v>0</v>
      </c>
      <c r="Q47" s="38" t="str">
        <f t="shared" si="23"/>
        <v/>
      </c>
      <c r="R47" s="38">
        <f t="shared" si="28"/>
        <v>0</v>
      </c>
    </row>
    <row r="48" spans="1:18">
      <c r="A48" s="61"/>
      <c r="B48" s="63"/>
      <c r="C48" s="36"/>
      <c r="D48" s="36"/>
      <c r="E48" s="36"/>
      <c r="F48" s="27">
        <f t="shared" si="24"/>
        <v>0</v>
      </c>
      <c r="G48" s="38" t="str">
        <f t="shared" si="21"/>
        <v/>
      </c>
      <c r="H48" s="36"/>
      <c r="I48" s="36"/>
      <c r="J48" s="36"/>
      <c r="K48" s="27">
        <f t="shared" si="25"/>
        <v>0</v>
      </c>
      <c r="L48" s="37" t="str">
        <f t="shared" si="22"/>
        <v/>
      </c>
      <c r="M48" s="36"/>
      <c r="N48" s="36"/>
      <c r="O48" s="36"/>
      <c r="P48" s="27">
        <f t="shared" si="26"/>
        <v>0</v>
      </c>
      <c r="Q48" s="38" t="str">
        <f t="shared" si="23"/>
        <v/>
      </c>
      <c r="R48" s="38">
        <f t="shared" si="28"/>
        <v>0</v>
      </c>
    </row>
    <row r="49" spans="1:18">
      <c r="A49" s="60">
        <v>21</v>
      </c>
      <c r="B49" s="62">
        <f>RESULTATS!B69</f>
        <v>0</v>
      </c>
      <c r="C49" s="36"/>
      <c r="D49" s="36"/>
      <c r="E49" s="36"/>
      <c r="F49" s="27">
        <f t="shared" si="24"/>
        <v>0</v>
      </c>
      <c r="G49" s="38" t="str">
        <f t="shared" si="21"/>
        <v/>
      </c>
      <c r="H49" s="36"/>
      <c r="I49" s="36"/>
      <c r="J49" s="36"/>
      <c r="K49" s="27">
        <f t="shared" si="25"/>
        <v>0</v>
      </c>
      <c r="L49" s="37" t="str">
        <f t="shared" si="22"/>
        <v/>
      </c>
      <c r="M49" s="36"/>
      <c r="N49" s="36"/>
      <c r="O49" s="36"/>
      <c r="P49" s="27">
        <f t="shared" si="26"/>
        <v>0</v>
      </c>
      <c r="Q49" s="38" t="str">
        <f t="shared" si="23"/>
        <v/>
      </c>
      <c r="R49" s="38">
        <f t="shared" si="28"/>
        <v>0</v>
      </c>
    </row>
    <row r="50" spans="1:18">
      <c r="A50" s="61"/>
      <c r="B50" s="63"/>
      <c r="C50" s="36"/>
      <c r="D50" s="36"/>
      <c r="E50" s="36"/>
      <c r="F50" s="27">
        <f t="shared" si="24"/>
        <v>0</v>
      </c>
      <c r="G50" s="38" t="str">
        <f t="shared" si="21"/>
        <v/>
      </c>
      <c r="H50" s="36"/>
      <c r="I50" s="36"/>
      <c r="J50" s="36"/>
      <c r="K50" s="27">
        <f t="shared" si="25"/>
        <v>0</v>
      </c>
      <c r="L50" s="37" t="str">
        <f t="shared" si="22"/>
        <v/>
      </c>
      <c r="M50" s="36"/>
      <c r="N50" s="36"/>
      <c r="O50" s="36"/>
      <c r="P50" s="27">
        <f t="shared" si="26"/>
        <v>0</v>
      </c>
      <c r="Q50" s="38" t="str">
        <f t="shared" si="23"/>
        <v/>
      </c>
      <c r="R50" s="38">
        <f t="shared" si="28"/>
        <v>0</v>
      </c>
    </row>
    <row r="51" spans="1:18">
      <c r="A51" s="60">
        <v>22</v>
      </c>
      <c r="B51" s="62">
        <f>RESULTATS!B72</f>
        <v>0</v>
      </c>
      <c r="C51" s="36"/>
      <c r="D51" s="36"/>
      <c r="E51" s="36"/>
      <c r="F51" s="27">
        <f t="shared" si="24"/>
        <v>0</v>
      </c>
      <c r="G51" s="38" t="str">
        <f t="shared" si="21"/>
        <v/>
      </c>
      <c r="H51" s="36"/>
      <c r="I51" s="36"/>
      <c r="J51" s="36"/>
      <c r="K51" s="27">
        <f t="shared" si="25"/>
        <v>0</v>
      </c>
      <c r="L51" s="37" t="str">
        <f t="shared" si="22"/>
        <v/>
      </c>
      <c r="M51" s="36"/>
      <c r="N51" s="36"/>
      <c r="O51" s="36"/>
      <c r="P51" s="27">
        <f t="shared" si="26"/>
        <v>0</v>
      </c>
      <c r="Q51" s="38" t="str">
        <f t="shared" si="23"/>
        <v/>
      </c>
      <c r="R51" s="38">
        <f t="shared" si="28"/>
        <v>0</v>
      </c>
    </row>
    <row r="52" spans="1:18">
      <c r="A52" s="61"/>
      <c r="B52" s="63"/>
      <c r="C52" s="36"/>
      <c r="D52" s="36"/>
      <c r="E52" s="36"/>
      <c r="F52" s="27">
        <f t="shared" si="24"/>
        <v>0</v>
      </c>
      <c r="G52" s="38" t="str">
        <f t="shared" si="21"/>
        <v/>
      </c>
      <c r="H52" s="36"/>
      <c r="I52" s="36"/>
      <c r="J52" s="36"/>
      <c r="K52" s="27">
        <f t="shared" si="25"/>
        <v>0</v>
      </c>
      <c r="L52" s="37" t="str">
        <f t="shared" si="22"/>
        <v/>
      </c>
      <c r="M52" s="36"/>
      <c r="N52" s="36"/>
      <c r="O52" s="36"/>
      <c r="P52" s="27">
        <f t="shared" si="26"/>
        <v>0</v>
      </c>
      <c r="Q52" s="38" t="str">
        <f t="shared" si="23"/>
        <v/>
      </c>
      <c r="R52" s="38">
        <f t="shared" si="28"/>
        <v>0</v>
      </c>
    </row>
    <row r="53" spans="1:18">
      <c r="A53" s="60">
        <v>23</v>
      </c>
      <c r="B53" s="62">
        <f>RESULTATS!B75</f>
        <v>0</v>
      </c>
      <c r="C53" s="36"/>
      <c r="D53" s="36"/>
      <c r="E53" s="36"/>
      <c r="F53" s="27">
        <f t="shared" si="24"/>
        <v>0</v>
      </c>
      <c r="G53" s="38" t="str">
        <f t="shared" si="21"/>
        <v/>
      </c>
      <c r="H53" s="36"/>
      <c r="I53" s="36"/>
      <c r="J53" s="36"/>
      <c r="K53" s="27">
        <f t="shared" si="25"/>
        <v>0</v>
      </c>
      <c r="L53" s="37" t="str">
        <f t="shared" si="22"/>
        <v/>
      </c>
      <c r="M53" s="36"/>
      <c r="N53" s="36"/>
      <c r="O53" s="36"/>
      <c r="P53" s="27">
        <f t="shared" si="26"/>
        <v>0</v>
      </c>
      <c r="Q53" s="38" t="str">
        <f t="shared" si="23"/>
        <v/>
      </c>
      <c r="R53" s="38">
        <f t="shared" si="28"/>
        <v>0</v>
      </c>
    </row>
    <row r="54" spans="1:18">
      <c r="A54" s="61"/>
      <c r="B54" s="63"/>
      <c r="C54" s="36"/>
      <c r="D54" s="36"/>
      <c r="E54" s="36"/>
      <c r="F54" s="27">
        <f t="shared" si="24"/>
        <v>0</v>
      </c>
      <c r="G54" s="38" t="str">
        <f t="shared" si="21"/>
        <v/>
      </c>
      <c r="H54" s="36"/>
      <c r="I54" s="36"/>
      <c r="J54" s="36"/>
      <c r="K54" s="27">
        <f t="shared" si="25"/>
        <v>0</v>
      </c>
      <c r="L54" s="37" t="str">
        <f t="shared" si="22"/>
        <v/>
      </c>
      <c r="M54" s="36"/>
      <c r="N54" s="36"/>
      <c r="O54" s="36"/>
      <c r="P54" s="27">
        <f t="shared" si="26"/>
        <v>0</v>
      </c>
      <c r="Q54" s="38" t="str">
        <f t="shared" si="23"/>
        <v/>
      </c>
      <c r="R54" s="38">
        <f t="shared" si="28"/>
        <v>0</v>
      </c>
    </row>
    <row r="55" spans="1:18">
      <c r="A55" s="60">
        <v>24</v>
      </c>
      <c r="B55" s="62">
        <f>RESULTATS!B78</f>
        <v>0</v>
      </c>
      <c r="C55" s="36"/>
      <c r="D55" s="36"/>
      <c r="E55" s="36"/>
      <c r="F55" s="27">
        <f t="shared" si="24"/>
        <v>0</v>
      </c>
      <c r="G55" s="38" t="str">
        <f t="shared" si="21"/>
        <v/>
      </c>
      <c r="H55" s="36"/>
      <c r="I55" s="36"/>
      <c r="J55" s="36"/>
      <c r="K55" s="27">
        <f t="shared" si="25"/>
        <v>0</v>
      </c>
      <c r="L55" s="37" t="str">
        <f t="shared" si="22"/>
        <v/>
      </c>
      <c r="M55" s="36"/>
      <c r="N55" s="36"/>
      <c r="O55" s="36"/>
      <c r="P55" s="27">
        <f t="shared" si="26"/>
        <v>0</v>
      </c>
      <c r="Q55" s="38" t="str">
        <f t="shared" si="23"/>
        <v/>
      </c>
      <c r="R55" s="38">
        <f t="shared" si="28"/>
        <v>0</v>
      </c>
    </row>
    <row r="56" spans="1:18">
      <c r="A56" s="61"/>
      <c r="B56" s="63"/>
      <c r="C56" s="36"/>
      <c r="D56" s="36"/>
      <c r="E56" s="36"/>
      <c r="F56" s="27">
        <f t="shared" si="24"/>
        <v>0</v>
      </c>
      <c r="G56" s="38" t="str">
        <f t="shared" si="21"/>
        <v/>
      </c>
      <c r="H56" s="36"/>
      <c r="I56" s="36"/>
      <c r="J56" s="36"/>
      <c r="K56" s="27">
        <f t="shared" si="25"/>
        <v>0</v>
      </c>
      <c r="L56" s="37" t="str">
        <f t="shared" si="22"/>
        <v/>
      </c>
      <c r="M56" s="36"/>
      <c r="N56" s="36"/>
      <c r="O56" s="36"/>
      <c r="P56" s="27">
        <f t="shared" si="26"/>
        <v>0</v>
      </c>
      <c r="Q56" s="38" t="str">
        <f t="shared" si="23"/>
        <v/>
      </c>
      <c r="R56" s="38">
        <f t="shared" si="28"/>
        <v>0</v>
      </c>
    </row>
    <row r="57" spans="1:18">
      <c r="A57" s="60">
        <v>25</v>
      </c>
      <c r="B57" s="62">
        <f>RESULTATS!B81</f>
        <v>0</v>
      </c>
      <c r="C57" s="36"/>
      <c r="D57" s="36"/>
      <c r="E57" s="36"/>
      <c r="F57" s="27">
        <f t="shared" si="24"/>
        <v>0</v>
      </c>
      <c r="G57" s="38" t="str">
        <f t="shared" si="21"/>
        <v/>
      </c>
      <c r="H57" s="36"/>
      <c r="I57" s="36"/>
      <c r="J57" s="36"/>
      <c r="K57" s="27">
        <f t="shared" si="25"/>
        <v>0</v>
      </c>
      <c r="L57" s="37" t="str">
        <f t="shared" si="22"/>
        <v/>
      </c>
      <c r="M57" s="36"/>
      <c r="N57" s="36"/>
      <c r="O57" s="36"/>
      <c r="P57" s="27">
        <f t="shared" si="26"/>
        <v>0</v>
      </c>
      <c r="Q57" s="38" t="str">
        <f t="shared" si="23"/>
        <v/>
      </c>
      <c r="R57" s="38">
        <f t="shared" si="28"/>
        <v>0</v>
      </c>
    </row>
    <row r="58" spans="1:18">
      <c r="A58" s="61"/>
      <c r="B58" s="63"/>
      <c r="C58" s="36"/>
      <c r="D58" s="36"/>
      <c r="E58" s="36"/>
      <c r="F58" s="27">
        <f t="shared" si="24"/>
        <v>0</v>
      </c>
      <c r="G58" s="38" t="str">
        <f t="shared" si="21"/>
        <v/>
      </c>
      <c r="H58" s="36"/>
      <c r="I58" s="36"/>
      <c r="J58" s="36"/>
      <c r="K58" s="27">
        <f t="shared" si="25"/>
        <v>0</v>
      </c>
      <c r="L58" s="37" t="str">
        <f t="shared" si="22"/>
        <v/>
      </c>
      <c r="M58" s="36"/>
      <c r="N58" s="36"/>
      <c r="O58" s="36"/>
      <c r="P58" s="27">
        <f t="shared" si="26"/>
        <v>0</v>
      </c>
      <c r="Q58" s="38" t="str">
        <f t="shared" si="23"/>
        <v/>
      </c>
      <c r="R58" s="38">
        <f t="shared" si="28"/>
        <v>0</v>
      </c>
    </row>
    <row r="59" spans="1:18">
      <c r="A59" s="60">
        <v>26</v>
      </c>
      <c r="B59" s="62">
        <f>RESULTATS!B84</f>
        <v>0</v>
      </c>
      <c r="C59" s="36"/>
      <c r="D59" s="36"/>
      <c r="E59" s="36"/>
      <c r="F59" s="27">
        <f t="shared" si="24"/>
        <v>0</v>
      </c>
      <c r="G59" s="38" t="str">
        <f t="shared" si="21"/>
        <v/>
      </c>
      <c r="H59" s="36"/>
      <c r="I59" s="36"/>
      <c r="J59" s="36"/>
      <c r="K59" s="27">
        <f t="shared" si="25"/>
        <v>0</v>
      </c>
      <c r="L59" s="37" t="str">
        <f t="shared" si="22"/>
        <v/>
      </c>
      <c r="M59" s="36"/>
      <c r="N59" s="36"/>
      <c r="O59" s="36"/>
      <c r="P59" s="27">
        <f t="shared" si="26"/>
        <v>0</v>
      </c>
      <c r="Q59" s="38" t="str">
        <f t="shared" si="23"/>
        <v/>
      </c>
      <c r="R59" s="38">
        <f t="shared" si="28"/>
        <v>0</v>
      </c>
    </row>
    <row r="60" spans="1:18">
      <c r="A60" s="61"/>
      <c r="B60" s="63"/>
      <c r="C60" s="36"/>
      <c r="D60" s="36"/>
      <c r="E60" s="36"/>
      <c r="F60" s="27">
        <f t="shared" si="24"/>
        <v>0</v>
      </c>
      <c r="G60" s="38" t="str">
        <f t="shared" si="21"/>
        <v/>
      </c>
      <c r="H60" s="36"/>
      <c r="I60" s="36"/>
      <c r="J60" s="36"/>
      <c r="K60" s="27">
        <f t="shared" si="25"/>
        <v>0</v>
      </c>
      <c r="L60" s="37" t="str">
        <f t="shared" si="22"/>
        <v/>
      </c>
      <c r="M60" s="36"/>
      <c r="N60" s="36"/>
      <c r="O60" s="36"/>
      <c r="P60" s="27">
        <f t="shared" si="26"/>
        <v>0</v>
      </c>
      <c r="Q60" s="38" t="str">
        <f t="shared" si="23"/>
        <v/>
      </c>
      <c r="R60" s="38">
        <f t="shared" si="28"/>
        <v>0</v>
      </c>
    </row>
    <row r="61" spans="1:18">
      <c r="A61" s="60">
        <v>27</v>
      </c>
      <c r="B61" s="62">
        <f>RESULTATS!B87</f>
        <v>0</v>
      </c>
      <c r="C61" s="36"/>
      <c r="D61" s="36"/>
      <c r="E61" s="36"/>
      <c r="F61" s="27">
        <f t="shared" si="24"/>
        <v>0</v>
      </c>
      <c r="G61" s="38" t="str">
        <f t="shared" si="21"/>
        <v/>
      </c>
      <c r="H61" s="36"/>
      <c r="I61" s="36"/>
      <c r="J61" s="36"/>
      <c r="K61" s="27">
        <f t="shared" si="25"/>
        <v>0</v>
      </c>
      <c r="L61" s="37" t="str">
        <f t="shared" si="22"/>
        <v/>
      </c>
      <c r="M61" s="36"/>
      <c r="N61" s="36"/>
      <c r="O61" s="36"/>
      <c r="P61" s="27">
        <f t="shared" si="26"/>
        <v>0</v>
      </c>
      <c r="Q61" s="38" t="str">
        <f t="shared" si="23"/>
        <v/>
      </c>
      <c r="R61" s="38">
        <f t="shared" si="28"/>
        <v>0</v>
      </c>
    </row>
    <row r="62" spans="1:18">
      <c r="A62" s="61"/>
      <c r="B62" s="63"/>
      <c r="C62" s="36"/>
      <c r="D62" s="36"/>
      <c r="E62" s="36"/>
      <c r="F62" s="27">
        <f t="shared" si="24"/>
        <v>0</v>
      </c>
      <c r="G62" s="38" t="str">
        <f t="shared" si="21"/>
        <v/>
      </c>
      <c r="H62" s="36"/>
      <c r="I62" s="36"/>
      <c r="J62" s="36"/>
      <c r="K62" s="27">
        <f t="shared" si="25"/>
        <v>0</v>
      </c>
      <c r="L62" s="37" t="str">
        <f t="shared" si="22"/>
        <v/>
      </c>
      <c r="M62" s="36"/>
      <c r="N62" s="36"/>
      <c r="O62" s="36"/>
      <c r="P62" s="27">
        <f t="shared" si="26"/>
        <v>0</v>
      </c>
      <c r="Q62" s="38" t="str">
        <f t="shared" si="23"/>
        <v/>
      </c>
      <c r="R62" s="38">
        <f t="shared" si="28"/>
        <v>0</v>
      </c>
    </row>
    <row r="63" spans="1:18">
      <c r="A63" s="60">
        <v>28</v>
      </c>
      <c r="B63" s="62">
        <f>RESULTATS!B90</f>
        <v>0</v>
      </c>
      <c r="C63" s="36"/>
      <c r="D63" s="36"/>
      <c r="E63" s="36"/>
      <c r="F63" s="27">
        <f t="shared" si="24"/>
        <v>0</v>
      </c>
      <c r="G63" s="38" t="str">
        <f t="shared" si="21"/>
        <v/>
      </c>
      <c r="H63" s="36"/>
      <c r="I63" s="36"/>
      <c r="J63" s="36"/>
      <c r="K63" s="27">
        <f t="shared" si="25"/>
        <v>0</v>
      </c>
      <c r="L63" s="37" t="str">
        <f t="shared" si="22"/>
        <v/>
      </c>
      <c r="M63" s="36"/>
      <c r="N63" s="36"/>
      <c r="O63" s="36"/>
      <c r="P63" s="27">
        <f t="shared" si="26"/>
        <v>0</v>
      </c>
      <c r="Q63" s="38" t="str">
        <f t="shared" si="23"/>
        <v/>
      </c>
      <c r="R63" s="38">
        <f t="shared" si="28"/>
        <v>0</v>
      </c>
    </row>
    <row r="64" spans="1:18">
      <c r="A64" s="61"/>
      <c r="B64" s="63"/>
      <c r="C64" s="36"/>
      <c r="D64" s="36"/>
      <c r="E64" s="36"/>
      <c r="F64" s="27">
        <f t="shared" si="24"/>
        <v>0</v>
      </c>
      <c r="G64" s="38" t="str">
        <f t="shared" si="21"/>
        <v/>
      </c>
      <c r="H64" s="36"/>
      <c r="I64" s="36"/>
      <c r="J64" s="36"/>
      <c r="K64" s="27">
        <f t="shared" si="25"/>
        <v>0</v>
      </c>
      <c r="L64" s="37" t="str">
        <f t="shared" si="22"/>
        <v/>
      </c>
      <c r="M64" s="36"/>
      <c r="N64" s="36"/>
      <c r="O64" s="36"/>
      <c r="P64" s="27">
        <f t="shared" si="26"/>
        <v>0</v>
      </c>
      <c r="Q64" s="38" t="str">
        <f t="shared" si="23"/>
        <v/>
      </c>
      <c r="R64" s="38">
        <f t="shared" si="28"/>
        <v>0</v>
      </c>
    </row>
    <row r="65" spans="1:18">
      <c r="A65" s="60">
        <v>29</v>
      </c>
      <c r="B65" s="62">
        <f>RESULTATS!B93</f>
        <v>0</v>
      </c>
      <c r="C65" s="36"/>
      <c r="D65" s="36"/>
      <c r="E65" s="36"/>
      <c r="F65" s="27">
        <f t="shared" si="24"/>
        <v>0</v>
      </c>
      <c r="G65" s="38" t="str">
        <f t="shared" si="21"/>
        <v/>
      </c>
      <c r="H65" s="36"/>
      <c r="I65" s="36"/>
      <c r="J65" s="36"/>
      <c r="K65" s="27">
        <f t="shared" si="25"/>
        <v>0</v>
      </c>
      <c r="L65" s="37" t="str">
        <f t="shared" si="22"/>
        <v/>
      </c>
      <c r="M65" s="36"/>
      <c r="N65" s="36"/>
      <c r="O65" s="36"/>
      <c r="P65" s="27">
        <f t="shared" si="26"/>
        <v>0</v>
      </c>
      <c r="Q65" s="38" t="str">
        <f t="shared" si="23"/>
        <v/>
      </c>
      <c r="R65" s="38">
        <f t="shared" si="28"/>
        <v>0</v>
      </c>
    </row>
    <row r="66" spans="1:18">
      <c r="A66" s="61"/>
      <c r="B66" s="63"/>
      <c r="C66" s="36"/>
      <c r="D66" s="36"/>
      <c r="E66" s="36"/>
      <c r="F66" s="27">
        <f t="shared" si="24"/>
        <v>0</v>
      </c>
      <c r="G66" s="38" t="str">
        <f t="shared" si="21"/>
        <v/>
      </c>
      <c r="H66" s="36"/>
      <c r="I66" s="36"/>
      <c r="J66" s="36"/>
      <c r="K66" s="27">
        <f t="shared" si="25"/>
        <v>0</v>
      </c>
      <c r="L66" s="37" t="str">
        <f t="shared" si="22"/>
        <v/>
      </c>
      <c r="M66" s="36"/>
      <c r="N66" s="36"/>
      <c r="O66" s="36"/>
      <c r="P66" s="27">
        <f t="shared" si="26"/>
        <v>0</v>
      </c>
      <c r="Q66" s="38" t="str">
        <f t="shared" si="23"/>
        <v/>
      </c>
      <c r="R66" s="38">
        <f t="shared" si="28"/>
        <v>0</v>
      </c>
    </row>
    <row r="67" spans="1:18">
      <c r="A67" s="60">
        <v>30</v>
      </c>
      <c r="B67" s="62">
        <f>RESULTATS!B96</f>
        <v>0</v>
      </c>
      <c r="C67" s="36"/>
      <c r="D67" s="36"/>
      <c r="E67" s="36"/>
      <c r="F67" s="27">
        <f t="shared" si="24"/>
        <v>0</v>
      </c>
      <c r="G67" s="38" t="str">
        <f t="shared" si="21"/>
        <v/>
      </c>
      <c r="H67" s="36"/>
      <c r="I67" s="36"/>
      <c r="J67" s="36"/>
      <c r="K67" s="27">
        <f t="shared" si="25"/>
        <v>0</v>
      </c>
      <c r="L67" s="37" t="str">
        <f t="shared" si="22"/>
        <v/>
      </c>
      <c r="M67" s="36"/>
      <c r="N67" s="36"/>
      <c r="O67" s="36"/>
      <c r="P67" s="27">
        <f t="shared" si="26"/>
        <v>0</v>
      </c>
      <c r="Q67" s="38" t="str">
        <f t="shared" si="23"/>
        <v/>
      </c>
      <c r="R67" s="38">
        <f t="shared" si="28"/>
        <v>0</v>
      </c>
    </row>
    <row r="68" spans="1:18" ht="15.75" thickBot="1">
      <c r="A68" s="61"/>
      <c r="B68" s="63"/>
      <c r="C68" s="36"/>
      <c r="D68" s="36"/>
      <c r="E68" s="36"/>
      <c r="F68" s="27">
        <f t="shared" si="24"/>
        <v>0</v>
      </c>
      <c r="G68" s="38" t="str">
        <f t="shared" si="21"/>
        <v/>
      </c>
      <c r="H68" s="36"/>
      <c r="I68" s="36"/>
      <c r="J68" s="36"/>
      <c r="K68" s="27">
        <f t="shared" si="25"/>
        <v>0</v>
      </c>
      <c r="L68" s="37" t="str">
        <f t="shared" si="22"/>
        <v/>
      </c>
      <c r="M68" s="36"/>
      <c r="N68" s="36"/>
      <c r="O68" s="36"/>
      <c r="P68" s="27">
        <f t="shared" si="26"/>
        <v>0</v>
      </c>
      <c r="Q68" s="38" t="str">
        <f t="shared" si="23"/>
        <v/>
      </c>
      <c r="R68" s="38">
        <f t="shared" si="28"/>
        <v>0</v>
      </c>
    </row>
    <row r="69" spans="1:18" ht="34.5" thickBot="1">
      <c r="A69" s="64" t="s">
        <v>19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1" spans="1:18" ht="26.25">
      <c r="B71" s="31" t="s">
        <v>27</v>
      </c>
      <c r="C71" s="67" t="s">
        <v>4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>
      <c r="B72" s="2" t="s">
        <v>0</v>
      </c>
      <c r="C72" s="68" t="s">
        <v>1</v>
      </c>
      <c r="D72" s="68"/>
      <c r="E72" s="68"/>
      <c r="F72" s="47" t="s">
        <v>8</v>
      </c>
      <c r="G72" s="47" t="s">
        <v>5</v>
      </c>
      <c r="H72" s="69" t="s">
        <v>2</v>
      </c>
      <c r="I72" s="69"/>
      <c r="J72" s="69"/>
      <c r="K72" s="48" t="s">
        <v>8</v>
      </c>
      <c r="L72" s="48" t="s">
        <v>6</v>
      </c>
      <c r="M72" s="70" t="s">
        <v>3</v>
      </c>
      <c r="N72" s="71"/>
      <c r="O72" s="72"/>
      <c r="P72" s="7" t="s">
        <v>8</v>
      </c>
      <c r="Q72" s="7" t="s">
        <v>7</v>
      </c>
      <c r="R72" s="8" t="s">
        <v>9</v>
      </c>
    </row>
    <row r="73" spans="1:18">
      <c r="A73" s="60">
        <v>31</v>
      </c>
      <c r="B73" s="62">
        <f>RESULTATS!B104</f>
        <v>0</v>
      </c>
      <c r="C73" s="36"/>
      <c r="D73" s="36"/>
      <c r="E73" s="36"/>
      <c r="F73" s="40">
        <f>MAX(C73:E73)</f>
        <v>0</v>
      </c>
      <c r="G73" s="41" t="str">
        <f t="shared" ref="G73:G102" si="29">IF(F73=0,"",VLOOKUP(F73,jongl,2,0))</f>
        <v/>
      </c>
      <c r="H73" s="36"/>
      <c r="I73" s="36"/>
      <c r="J73" s="36"/>
      <c r="K73" s="27">
        <f>MAX(H73:J73)</f>
        <v>0</v>
      </c>
      <c r="L73" s="37" t="str">
        <f t="shared" ref="L73:L102" si="30">IF(K73=0,"",VLOOKUP(K73,jongl,2,0))</f>
        <v/>
      </c>
      <c r="M73" s="36"/>
      <c r="N73" s="36"/>
      <c r="O73" s="36"/>
      <c r="P73" s="27">
        <f>MAX(M73:O73)</f>
        <v>0</v>
      </c>
      <c r="Q73" s="38" t="str">
        <f t="shared" ref="Q73:Q102" si="31">IF(P73=0,"",VLOOKUP(P73,jongl,2,0))</f>
        <v/>
      </c>
      <c r="R73" s="38">
        <f>SUM(G73,L73,Q73)</f>
        <v>0</v>
      </c>
    </row>
    <row r="74" spans="1:18">
      <c r="A74" s="61"/>
      <c r="B74" s="63"/>
      <c r="C74" s="36"/>
      <c r="D74" s="36"/>
      <c r="E74" s="36"/>
      <c r="F74" s="27">
        <f t="shared" ref="F74:F102" si="32">MAX(C74:E74)</f>
        <v>0</v>
      </c>
      <c r="G74" s="38" t="str">
        <f t="shared" si="29"/>
        <v/>
      </c>
      <c r="H74" s="36"/>
      <c r="I74" s="36"/>
      <c r="J74" s="36"/>
      <c r="K74" s="27">
        <f t="shared" ref="K74:K102" si="33">MAX(H74:J74)</f>
        <v>0</v>
      </c>
      <c r="L74" s="37" t="str">
        <f t="shared" si="30"/>
        <v/>
      </c>
      <c r="M74" s="36"/>
      <c r="N74" s="36"/>
      <c r="O74" s="36"/>
      <c r="P74" s="27">
        <f t="shared" ref="P74:P102" si="34">MAX(M74:O74)</f>
        <v>0</v>
      </c>
      <c r="Q74" s="38" t="str">
        <f t="shared" si="31"/>
        <v/>
      </c>
      <c r="R74" s="38">
        <f t="shared" ref="R74:R78" si="35">SUM(G74,L74,Q74)</f>
        <v>0</v>
      </c>
    </row>
    <row r="75" spans="1:18">
      <c r="A75" s="60">
        <v>32</v>
      </c>
      <c r="B75" s="62">
        <f>RESULTATS!B107</f>
        <v>0</v>
      </c>
      <c r="C75" s="36"/>
      <c r="D75" s="36"/>
      <c r="E75" s="36"/>
      <c r="F75" s="27">
        <f t="shared" si="32"/>
        <v>0</v>
      </c>
      <c r="G75" s="38" t="str">
        <f t="shared" si="29"/>
        <v/>
      </c>
      <c r="H75" s="36"/>
      <c r="I75" s="36"/>
      <c r="J75" s="36"/>
      <c r="K75" s="27">
        <f t="shared" si="33"/>
        <v>0</v>
      </c>
      <c r="L75" s="37" t="str">
        <f t="shared" si="30"/>
        <v/>
      </c>
      <c r="M75" s="36"/>
      <c r="N75" s="36"/>
      <c r="O75" s="36"/>
      <c r="P75" s="27">
        <f t="shared" si="34"/>
        <v>0</v>
      </c>
      <c r="Q75" s="38" t="str">
        <f t="shared" si="31"/>
        <v/>
      </c>
      <c r="R75" s="38">
        <f t="shared" si="35"/>
        <v>0</v>
      </c>
    </row>
    <row r="76" spans="1:18">
      <c r="A76" s="61"/>
      <c r="B76" s="63"/>
      <c r="C76" s="36"/>
      <c r="D76" s="36"/>
      <c r="E76" s="36"/>
      <c r="F76" s="27">
        <f t="shared" si="32"/>
        <v>0</v>
      </c>
      <c r="G76" s="38" t="str">
        <f t="shared" si="29"/>
        <v/>
      </c>
      <c r="H76" s="36"/>
      <c r="I76" s="36"/>
      <c r="J76" s="36"/>
      <c r="K76" s="27">
        <f t="shared" si="33"/>
        <v>0</v>
      </c>
      <c r="L76" s="37" t="str">
        <f t="shared" si="30"/>
        <v/>
      </c>
      <c r="M76" s="36"/>
      <c r="N76" s="36"/>
      <c r="O76" s="36"/>
      <c r="P76" s="27">
        <f t="shared" si="34"/>
        <v>0</v>
      </c>
      <c r="Q76" s="38" t="str">
        <f t="shared" si="31"/>
        <v/>
      </c>
      <c r="R76" s="38">
        <f t="shared" si="35"/>
        <v>0</v>
      </c>
    </row>
    <row r="77" spans="1:18">
      <c r="A77" s="60">
        <v>33</v>
      </c>
      <c r="B77" s="62">
        <f>RESULTATS!B110</f>
        <v>0</v>
      </c>
      <c r="C77" s="36"/>
      <c r="D77" s="36"/>
      <c r="E77" s="36"/>
      <c r="F77" s="27">
        <f t="shared" si="32"/>
        <v>0</v>
      </c>
      <c r="G77" s="38" t="str">
        <f t="shared" si="29"/>
        <v/>
      </c>
      <c r="H77" s="36"/>
      <c r="I77" s="36"/>
      <c r="J77" s="36"/>
      <c r="K77" s="27">
        <f t="shared" si="33"/>
        <v>0</v>
      </c>
      <c r="L77" s="37" t="str">
        <f t="shared" si="30"/>
        <v/>
      </c>
      <c r="M77" s="36"/>
      <c r="N77" s="36"/>
      <c r="O77" s="36"/>
      <c r="P77" s="27">
        <f t="shared" si="34"/>
        <v>0</v>
      </c>
      <c r="Q77" s="38" t="str">
        <f t="shared" si="31"/>
        <v/>
      </c>
      <c r="R77" s="38">
        <f t="shared" si="35"/>
        <v>0</v>
      </c>
    </row>
    <row r="78" spans="1:18">
      <c r="A78" s="61"/>
      <c r="B78" s="63"/>
      <c r="C78" s="36"/>
      <c r="D78" s="36"/>
      <c r="E78" s="36"/>
      <c r="F78" s="27">
        <f t="shared" si="32"/>
        <v>0</v>
      </c>
      <c r="G78" s="38" t="str">
        <f t="shared" si="29"/>
        <v/>
      </c>
      <c r="H78" s="36"/>
      <c r="I78" s="36"/>
      <c r="J78" s="36"/>
      <c r="K78" s="27">
        <f t="shared" si="33"/>
        <v>0</v>
      </c>
      <c r="L78" s="37" t="str">
        <f t="shared" si="30"/>
        <v/>
      </c>
      <c r="M78" s="36"/>
      <c r="N78" s="36"/>
      <c r="O78" s="36"/>
      <c r="P78" s="27">
        <f t="shared" si="34"/>
        <v>0</v>
      </c>
      <c r="Q78" s="38" t="str">
        <f t="shared" si="31"/>
        <v/>
      </c>
      <c r="R78" s="38">
        <f t="shared" si="35"/>
        <v>0</v>
      </c>
    </row>
    <row r="79" spans="1:18">
      <c r="A79" s="60">
        <v>34</v>
      </c>
      <c r="B79" s="62">
        <f>RESULTATS!B113</f>
        <v>0</v>
      </c>
      <c r="C79" s="36"/>
      <c r="D79" s="36"/>
      <c r="E79" s="36"/>
      <c r="F79" s="27">
        <f t="shared" si="32"/>
        <v>0</v>
      </c>
      <c r="G79" s="38" t="str">
        <f t="shared" si="29"/>
        <v/>
      </c>
      <c r="H79" s="36"/>
      <c r="I79" s="36"/>
      <c r="J79" s="36"/>
      <c r="K79" s="27">
        <f t="shared" si="33"/>
        <v>0</v>
      </c>
      <c r="L79" s="37" t="str">
        <f t="shared" si="30"/>
        <v/>
      </c>
      <c r="M79" s="36"/>
      <c r="N79" s="36"/>
      <c r="O79" s="36"/>
      <c r="P79" s="27">
        <f t="shared" si="34"/>
        <v>0</v>
      </c>
      <c r="Q79" s="38" t="str">
        <f t="shared" si="31"/>
        <v/>
      </c>
      <c r="R79" s="38">
        <f>SUM(G79,L79,Q79)</f>
        <v>0</v>
      </c>
    </row>
    <row r="80" spans="1:18">
      <c r="A80" s="61"/>
      <c r="B80" s="63"/>
      <c r="C80" s="36"/>
      <c r="D80" s="36"/>
      <c r="E80" s="36"/>
      <c r="F80" s="27">
        <f t="shared" si="32"/>
        <v>0</v>
      </c>
      <c r="G80" s="38" t="str">
        <f t="shared" si="29"/>
        <v/>
      </c>
      <c r="H80" s="36"/>
      <c r="I80" s="36"/>
      <c r="J80" s="36"/>
      <c r="K80" s="27">
        <f t="shared" si="33"/>
        <v>0</v>
      </c>
      <c r="L80" s="37" t="str">
        <f t="shared" si="30"/>
        <v/>
      </c>
      <c r="M80" s="36"/>
      <c r="N80" s="36"/>
      <c r="O80" s="36"/>
      <c r="P80" s="27">
        <f t="shared" si="34"/>
        <v>0</v>
      </c>
      <c r="Q80" s="38" t="str">
        <f t="shared" si="31"/>
        <v/>
      </c>
      <c r="R80" s="38">
        <f t="shared" ref="R80:R102" si="36">SUM(G80,L80,Q80)</f>
        <v>0</v>
      </c>
    </row>
    <row r="81" spans="1:18">
      <c r="A81" s="60">
        <v>35</v>
      </c>
      <c r="B81" s="62">
        <f>RESULTATS!B116</f>
        <v>0</v>
      </c>
      <c r="C81" s="36"/>
      <c r="D81" s="36"/>
      <c r="E81" s="36"/>
      <c r="F81" s="27">
        <f t="shared" si="32"/>
        <v>0</v>
      </c>
      <c r="G81" s="38" t="str">
        <f t="shared" si="29"/>
        <v/>
      </c>
      <c r="H81" s="36"/>
      <c r="I81" s="36"/>
      <c r="J81" s="36"/>
      <c r="K81" s="27">
        <f t="shared" si="33"/>
        <v>0</v>
      </c>
      <c r="L81" s="37" t="str">
        <f t="shared" si="30"/>
        <v/>
      </c>
      <c r="M81" s="36"/>
      <c r="N81" s="36"/>
      <c r="O81" s="36"/>
      <c r="P81" s="27">
        <f t="shared" si="34"/>
        <v>0</v>
      </c>
      <c r="Q81" s="38" t="str">
        <f t="shared" si="31"/>
        <v/>
      </c>
      <c r="R81" s="38">
        <f t="shared" si="36"/>
        <v>0</v>
      </c>
    </row>
    <row r="82" spans="1:18">
      <c r="A82" s="61"/>
      <c r="B82" s="63"/>
      <c r="C82" s="36"/>
      <c r="D82" s="36"/>
      <c r="E82" s="36"/>
      <c r="F82" s="27">
        <f t="shared" si="32"/>
        <v>0</v>
      </c>
      <c r="G82" s="38" t="str">
        <f t="shared" si="29"/>
        <v/>
      </c>
      <c r="H82" s="36"/>
      <c r="I82" s="36"/>
      <c r="J82" s="36"/>
      <c r="K82" s="27">
        <f t="shared" si="33"/>
        <v>0</v>
      </c>
      <c r="L82" s="37" t="str">
        <f t="shared" si="30"/>
        <v/>
      </c>
      <c r="M82" s="36"/>
      <c r="N82" s="36"/>
      <c r="O82" s="36"/>
      <c r="P82" s="27">
        <f t="shared" si="34"/>
        <v>0</v>
      </c>
      <c r="Q82" s="38" t="str">
        <f t="shared" si="31"/>
        <v/>
      </c>
      <c r="R82" s="38">
        <f t="shared" si="36"/>
        <v>0</v>
      </c>
    </row>
    <row r="83" spans="1:18">
      <c r="A83" s="60">
        <v>36</v>
      </c>
      <c r="B83" s="62">
        <f>RESULTATS!B119</f>
        <v>0</v>
      </c>
      <c r="C83" s="36"/>
      <c r="D83" s="36"/>
      <c r="E83" s="36"/>
      <c r="F83" s="27">
        <f t="shared" si="32"/>
        <v>0</v>
      </c>
      <c r="G83" s="38" t="str">
        <f t="shared" si="29"/>
        <v/>
      </c>
      <c r="H83" s="36"/>
      <c r="I83" s="36"/>
      <c r="J83" s="36"/>
      <c r="K83" s="27">
        <f t="shared" si="33"/>
        <v>0</v>
      </c>
      <c r="L83" s="37" t="str">
        <f t="shared" si="30"/>
        <v/>
      </c>
      <c r="M83" s="36"/>
      <c r="N83" s="36"/>
      <c r="O83" s="36"/>
      <c r="P83" s="27">
        <f t="shared" si="34"/>
        <v>0</v>
      </c>
      <c r="Q83" s="38" t="str">
        <f t="shared" si="31"/>
        <v/>
      </c>
      <c r="R83" s="38">
        <f t="shared" si="36"/>
        <v>0</v>
      </c>
    </row>
    <row r="84" spans="1:18">
      <c r="A84" s="61"/>
      <c r="B84" s="63"/>
      <c r="C84" s="36"/>
      <c r="D84" s="36"/>
      <c r="E84" s="36"/>
      <c r="F84" s="27">
        <f t="shared" si="32"/>
        <v>0</v>
      </c>
      <c r="G84" s="38" t="str">
        <f t="shared" si="29"/>
        <v/>
      </c>
      <c r="H84" s="36"/>
      <c r="I84" s="36"/>
      <c r="J84" s="36"/>
      <c r="K84" s="27">
        <f t="shared" si="33"/>
        <v>0</v>
      </c>
      <c r="L84" s="37" t="str">
        <f t="shared" si="30"/>
        <v/>
      </c>
      <c r="M84" s="36"/>
      <c r="N84" s="36"/>
      <c r="O84" s="36"/>
      <c r="P84" s="27">
        <f t="shared" si="34"/>
        <v>0</v>
      </c>
      <c r="Q84" s="38" t="str">
        <f t="shared" si="31"/>
        <v/>
      </c>
      <c r="R84" s="38">
        <f t="shared" si="36"/>
        <v>0</v>
      </c>
    </row>
    <row r="85" spans="1:18">
      <c r="A85" s="60">
        <v>37</v>
      </c>
      <c r="B85" s="62">
        <f>RESULTATS!B121</f>
        <v>0</v>
      </c>
      <c r="C85" s="36"/>
      <c r="D85" s="36"/>
      <c r="E85" s="36"/>
      <c r="F85" s="27">
        <f t="shared" si="32"/>
        <v>0</v>
      </c>
      <c r="G85" s="38" t="str">
        <f t="shared" si="29"/>
        <v/>
      </c>
      <c r="H85" s="36"/>
      <c r="I85" s="36"/>
      <c r="J85" s="36"/>
      <c r="K85" s="27">
        <f t="shared" si="33"/>
        <v>0</v>
      </c>
      <c r="L85" s="37" t="str">
        <f t="shared" si="30"/>
        <v/>
      </c>
      <c r="M85" s="36"/>
      <c r="N85" s="36"/>
      <c r="O85" s="36"/>
      <c r="P85" s="27">
        <f t="shared" si="34"/>
        <v>0</v>
      </c>
      <c r="Q85" s="38" t="str">
        <f t="shared" si="31"/>
        <v/>
      </c>
      <c r="R85" s="38">
        <f t="shared" si="36"/>
        <v>0</v>
      </c>
    </row>
    <row r="86" spans="1:18">
      <c r="A86" s="61"/>
      <c r="B86" s="63"/>
      <c r="C86" s="36"/>
      <c r="D86" s="36"/>
      <c r="E86" s="36"/>
      <c r="F86" s="27">
        <f t="shared" si="32"/>
        <v>0</v>
      </c>
      <c r="G86" s="38" t="str">
        <f t="shared" si="29"/>
        <v/>
      </c>
      <c r="H86" s="36"/>
      <c r="I86" s="36"/>
      <c r="J86" s="36"/>
      <c r="K86" s="27">
        <f t="shared" si="33"/>
        <v>0</v>
      </c>
      <c r="L86" s="37" t="str">
        <f t="shared" si="30"/>
        <v/>
      </c>
      <c r="M86" s="36"/>
      <c r="N86" s="36"/>
      <c r="O86" s="36"/>
      <c r="P86" s="27">
        <f t="shared" si="34"/>
        <v>0</v>
      </c>
      <c r="Q86" s="38" t="str">
        <f t="shared" si="31"/>
        <v/>
      </c>
      <c r="R86" s="38">
        <f t="shared" si="36"/>
        <v>0</v>
      </c>
    </row>
    <row r="87" spans="1:18">
      <c r="A87" s="60">
        <v>38</v>
      </c>
      <c r="B87" s="62">
        <f>RESULTATS!B124</f>
        <v>0</v>
      </c>
      <c r="C87" s="36"/>
      <c r="D87" s="36"/>
      <c r="E87" s="36"/>
      <c r="F87" s="27">
        <f t="shared" si="32"/>
        <v>0</v>
      </c>
      <c r="G87" s="38" t="str">
        <f t="shared" si="29"/>
        <v/>
      </c>
      <c r="H87" s="36"/>
      <c r="I87" s="36"/>
      <c r="J87" s="36"/>
      <c r="K87" s="27">
        <f t="shared" si="33"/>
        <v>0</v>
      </c>
      <c r="L87" s="37" t="str">
        <f t="shared" si="30"/>
        <v/>
      </c>
      <c r="M87" s="36"/>
      <c r="N87" s="36"/>
      <c r="O87" s="36"/>
      <c r="P87" s="27">
        <f t="shared" si="34"/>
        <v>0</v>
      </c>
      <c r="Q87" s="38" t="str">
        <f t="shared" si="31"/>
        <v/>
      </c>
      <c r="R87" s="38">
        <f t="shared" si="36"/>
        <v>0</v>
      </c>
    </row>
    <row r="88" spans="1:18">
      <c r="A88" s="61"/>
      <c r="B88" s="63"/>
      <c r="C88" s="36"/>
      <c r="D88" s="36"/>
      <c r="E88" s="36"/>
      <c r="F88" s="27">
        <f t="shared" si="32"/>
        <v>0</v>
      </c>
      <c r="G88" s="38" t="str">
        <f t="shared" si="29"/>
        <v/>
      </c>
      <c r="H88" s="36"/>
      <c r="I88" s="36"/>
      <c r="J88" s="36"/>
      <c r="K88" s="27">
        <f t="shared" si="33"/>
        <v>0</v>
      </c>
      <c r="L88" s="37" t="str">
        <f t="shared" si="30"/>
        <v/>
      </c>
      <c r="M88" s="36"/>
      <c r="N88" s="36"/>
      <c r="O88" s="36"/>
      <c r="P88" s="27">
        <f t="shared" si="34"/>
        <v>0</v>
      </c>
      <c r="Q88" s="38" t="str">
        <f t="shared" si="31"/>
        <v/>
      </c>
      <c r="R88" s="38">
        <f t="shared" si="36"/>
        <v>0</v>
      </c>
    </row>
    <row r="89" spans="1:18">
      <c r="A89" s="60">
        <v>39</v>
      </c>
      <c r="B89" s="62">
        <f>RESULTATS!B127</f>
        <v>0</v>
      </c>
      <c r="C89" s="36"/>
      <c r="D89" s="36"/>
      <c r="E89" s="36"/>
      <c r="F89" s="27">
        <f t="shared" si="32"/>
        <v>0</v>
      </c>
      <c r="G89" s="38" t="str">
        <f t="shared" si="29"/>
        <v/>
      </c>
      <c r="H89" s="36"/>
      <c r="I89" s="36"/>
      <c r="J89" s="36"/>
      <c r="K89" s="27">
        <f t="shared" si="33"/>
        <v>0</v>
      </c>
      <c r="L89" s="37" t="str">
        <f t="shared" si="30"/>
        <v/>
      </c>
      <c r="M89" s="36"/>
      <c r="N89" s="36"/>
      <c r="O89" s="36"/>
      <c r="P89" s="27">
        <f t="shared" si="34"/>
        <v>0</v>
      </c>
      <c r="Q89" s="38" t="str">
        <f t="shared" si="31"/>
        <v/>
      </c>
      <c r="R89" s="38">
        <f t="shared" si="36"/>
        <v>0</v>
      </c>
    </row>
    <row r="90" spans="1:18">
      <c r="A90" s="61"/>
      <c r="B90" s="63"/>
      <c r="C90" s="36"/>
      <c r="D90" s="36"/>
      <c r="E90" s="36"/>
      <c r="F90" s="27">
        <f t="shared" si="32"/>
        <v>0</v>
      </c>
      <c r="G90" s="38" t="str">
        <f t="shared" si="29"/>
        <v/>
      </c>
      <c r="H90" s="36"/>
      <c r="I90" s="36"/>
      <c r="J90" s="36"/>
      <c r="K90" s="27">
        <f t="shared" si="33"/>
        <v>0</v>
      </c>
      <c r="L90" s="37" t="str">
        <f t="shared" si="30"/>
        <v/>
      </c>
      <c r="M90" s="36"/>
      <c r="N90" s="36"/>
      <c r="O90" s="36"/>
      <c r="P90" s="27">
        <f t="shared" si="34"/>
        <v>0</v>
      </c>
      <c r="Q90" s="38" t="str">
        <f t="shared" si="31"/>
        <v/>
      </c>
      <c r="R90" s="38">
        <f t="shared" si="36"/>
        <v>0</v>
      </c>
    </row>
    <row r="91" spans="1:18">
      <c r="A91" s="60">
        <v>40</v>
      </c>
      <c r="B91" s="62">
        <f>RESULTATS!B130</f>
        <v>0</v>
      </c>
      <c r="C91" s="36"/>
      <c r="D91" s="36"/>
      <c r="E91" s="36"/>
      <c r="F91" s="27">
        <f t="shared" si="32"/>
        <v>0</v>
      </c>
      <c r="G91" s="38" t="str">
        <f t="shared" si="29"/>
        <v/>
      </c>
      <c r="H91" s="36"/>
      <c r="I91" s="36"/>
      <c r="J91" s="36"/>
      <c r="K91" s="27">
        <f t="shared" si="33"/>
        <v>0</v>
      </c>
      <c r="L91" s="37" t="str">
        <f t="shared" si="30"/>
        <v/>
      </c>
      <c r="M91" s="36"/>
      <c r="N91" s="36"/>
      <c r="O91" s="36"/>
      <c r="P91" s="27">
        <f t="shared" si="34"/>
        <v>0</v>
      </c>
      <c r="Q91" s="38" t="str">
        <f t="shared" si="31"/>
        <v/>
      </c>
      <c r="R91" s="38">
        <f t="shared" si="36"/>
        <v>0</v>
      </c>
    </row>
    <row r="92" spans="1:18">
      <c r="A92" s="61"/>
      <c r="B92" s="63"/>
      <c r="C92" s="36"/>
      <c r="D92" s="36"/>
      <c r="E92" s="36"/>
      <c r="F92" s="27">
        <f t="shared" si="32"/>
        <v>0</v>
      </c>
      <c r="G92" s="38" t="str">
        <f t="shared" si="29"/>
        <v/>
      </c>
      <c r="H92" s="36"/>
      <c r="I92" s="36"/>
      <c r="J92" s="36"/>
      <c r="K92" s="27">
        <f t="shared" si="33"/>
        <v>0</v>
      </c>
      <c r="L92" s="37" t="str">
        <f t="shared" si="30"/>
        <v/>
      </c>
      <c r="M92" s="36"/>
      <c r="N92" s="36"/>
      <c r="O92" s="36"/>
      <c r="P92" s="27">
        <f t="shared" si="34"/>
        <v>0</v>
      </c>
      <c r="Q92" s="38" t="str">
        <f t="shared" si="31"/>
        <v/>
      </c>
      <c r="R92" s="38">
        <f t="shared" si="36"/>
        <v>0</v>
      </c>
    </row>
    <row r="93" spans="1:18">
      <c r="A93" s="60">
        <v>41</v>
      </c>
      <c r="B93" s="62">
        <f>RESULTATS!B133</f>
        <v>0</v>
      </c>
      <c r="C93" s="36"/>
      <c r="D93" s="36"/>
      <c r="E93" s="36"/>
      <c r="F93" s="27">
        <f t="shared" si="32"/>
        <v>0</v>
      </c>
      <c r="G93" s="38" t="str">
        <f t="shared" si="29"/>
        <v/>
      </c>
      <c r="H93" s="36"/>
      <c r="I93" s="36"/>
      <c r="J93" s="36"/>
      <c r="K93" s="27">
        <f t="shared" si="33"/>
        <v>0</v>
      </c>
      <c r="L93" s="37" t="str">
        <f t="shared" si="30"/>
        <v/>
      </c>
      <c r="M93" s="36"/>
      <c r="N93" s="36"/>
      <c r="O93" s="36"/>
      <c r="P93" s="27">
        <f t="shared" si="34"/>
        <v>0</v>
      </c>
      <c r="Q93" s="38" t="str">
        <f t="shared" si="31"/>
        <v/>
      </c>
      <c r="R93" s="38">
        <f t="shared" si="36"/>
        <v>0</v>
      </c>
    </row>
    <row r="94" spans="1:18">
      <c r="A94" s="61"/>
      <c r="B94" s="63"/>
      <c r="C94" s="36"/>
      <c r="D94" s="36"/>
      <c r="E94" s="36"/>
      <c r="F94" s="27">
        <f t="shared" si="32"/>
        <v>0</v>
      </c>
      <c r="G94" s="38" t="str">
        <f t="shared" si="29"/>
        <v/>
      </c>
      <c r="H94" s="36"/>
      <c r="I94" s="36"/>
      <c r="J94" s="36"/>
      <c r="K94" s="27">
        <f t="shared" si="33"/>
        <v>0</v>
      </c>
      <c r="L94" s="37" t="str">
        <f t="shared" si="30"/>
        <v/>
      </c>
      <c r="M94" s="36"/>
      <c r="N94" s="36"/>
      <c r="O94" s="36"/>
      <c r="P94" s="27">
        <f t="shared" si="34"/>
        <v>0</v>
      </c>
      <c r="Q94" s="38" t="str">
        <f t="shared" si="31"/>
        <v/>
      </c>
      <c r="R94" s="38">
        <f t="shared" si="36"/>
        <v>0</v>
      </c>
    </row>
    <row r="95" spans="1:18">
      <c r="A95" s="60">
        <v>42</v>
      </c>
      <c r="B95" s="62">
        <f>RESULTATS!B137</f>
        <v>0</v>
      </c>
      <c r="C95" s="36"/>
      <c r="D95" s="36"/>
      <c r="E95" s="36"/>
      <c r="F95" s="27">
        <f t="shared" si="32"/>
        <v>0</v>
      </c>
      <c r="G95" s="38" t="str">
        <f t="shared" si="29"/>
        <v/>
      </c>
      <c r="H95" s="36"/>
      <c r="I95" s="36"/>
      <c r="J95" s="36"/>
      <c r="K95" s="27">
        <f t="shared" si="33"/>
        <v>0</v>
      </c>
      <c r="L95" s="37" t="str">
        <f t="shared" si="30"/>
        <v/>
      </c>
      <c r="M95" s="36"/>
      <c r="N95" s="36"/>
      <c r="O95" s="36"/>
      <c r="P95" s="27">
        <f t="shared" si="34"/>
        <v>0</v>
      </c>
      <c r="Q95" s="38" t="str">
        <f t="shared" si="31"/>
        <v/>
      </c>
      <c r="R95" s="38">
        <f t="shared" si="36"/>
        <v>0</v>
      </c>
    </row>
    <row r="96" spans="1:18">
      <c r="A96" s="61"/>
      <c r="B96" s="63"/>
      <c r="C96" s="36"/>
      <c r="D96" s="36"/>
      <c r="E96" s="36"/>
      <c r="F96" s="27">
        <f t="shared" si="32"/>
        <v>0</v>
      </c>
      <c r="G96" s="38" t="str">
        <f t="shared" si="29"/>
        <v/>
      </c>
      <c r="H96" s="36"/>
      <c r="I96" s="36"/>
      <c r="J96" s="36"/>
      <c r="K96" s="27">
        <f t="shared" si="33"/>
        <v>0</v>
      </c>
      <c r="L96" s="37" t="str">
        <f t="shared" si="30"/>
        <v/>
      </c>
      <c r="M96" s="36"/>
      <c r="N96" s="36"/>
      <c r="O96" s="36"/>
      <c r="P96" s="27">
        <f t="shared" si="34"/>
        <v>0</v>
      </c>
      <c r="Q96" s="38" t="str">
        <f t="shared" si="31"/>
        <v/>
      </c>
      <c r="R96" s="38">
        <f t="shared" si="36"/>
        <v>0</v>
      </c>
    </row>
    <row r="97" spans="1:18">
      <c r="A97" s="60">
        <v>43</v>
      </c>
      <c r="B97" s="62">
        <f>RESULTATS!B140</f>
        <v>0</v>
      </c>
      <c r="C97" s="36"/>
      <c r="D97" s="36"/>
      <c r="E97" s="36"/>
      <c r="F97" s="27">
        <f t="shared" si="32"/>
        <v>0</v>
      </c>
      <c r="G97" s="38" t="str">
        <f t="shared" si="29"/>
        <v/>
      </c>
      <c r="H97" s="36"/>
      <c r="I97" s="36"/>
      <c r="J97" s="36"/>
      <c r="K97" s="27">
        <f t="shared" si="33"/>
        <v>0</v>
      </c>
      <c r="L97" s="37" t="str">
        <f t="shared" si="30"/>
        <v/>
      </c>
      <c r="M97" s="36"/>
      <c r="N97" s="36"/>
      <c r="O97" s="36"/>
      <c r="P97" s="27">
        <f t="shared" si="34"/>
        <v>0</v>
      </c>
      <c r="Q97" s="38" t="str">
        <f t="shared" si="31"/>
        <v/>
      </c>
      <c r="R97" s="38">
        <f t="shared" si="36"/>
        <v>0</v>
      </c>
    </row>
    <row r="98" spans="1:18">
      <c r="A98" s="61"/>
      <c r="B98" s="63"/>
      <c r="C98" s="36"/>
      <c r="D98" s="36"/>
      <c r="E98" s="36"/>
      <c r="F98" s="27">
        <f t="shared" si="32"/>
        <v>0</v>
      </c>
      <c r="G98" s="38" t="str">
        <f t="shared" si="29"/>
        <v/>
      </c>
      <c r="H98" s="36"/>
      <c r="I98" s="36"/>
      <c r="J98" s="36"/>
      <c r="K98" s="27">
        <f t="shared" si="33"/>
        <v>0</v>
      </c>
      <c r="L98" s="37" t="str">
        <f t="shared" si="30"/>
        <v/>
      </c>
      <c r="M98" s="36"/>
      <c r="N98" s="36"/>
      <c r="O98" s="36"/>
      <c r="P98" s="27">
        <f t="shared" si="34"/>
        <v>0</v>
      </c>
      <c r="Q98" s="38" t="str">
        <f t="shared" si="31"/>
        <v/>
      </c>
      <c r="R98" s="38">
        <f t="shared" si="36"/>
        <v>0</v>
      </c>
    </row>
    <row r="99" spans="1:18">
      <c r="A99" s="60">
        <v>44</v>
      </c>
      <c r="B99" s="62">
        <f>RESULTATS!B143</f>
        <v>0</v>
      </c>
      <c r="C99" s="36"/>
      <c r="D99" s="36"/>
      <c r="E99" s="36"/>
      <c r="F99" s="27">
        <f t="shared" si="32"/>
        <v>0</v>
      </c>
      <c r="G99" s="38" t="str">
        <f t="shared" si="29"/>
        <v/>
      </c>
      <c r="H99" s="36"/>
      <c r="I99" s="36"/>
      <c r="J99" s="36"/>
      <c r="K99" s="27">
        <f t="shared" si="33"/>
        <v>0</v>
      </c>
      <c r="L99" s="37" t="str">
        <f t="shared" si="30"/>
        <v/>
      </c>
      <c r="M99" s="36"/>
      <c r="N99" s="36"/>
      <c r="O99" s="36"/>
      <c r="P99" s="27">
        <f t="shared" si="34"/>
        <v>0</v>
      </c>
      <c r="Q99" s="38" t="str">
        <f t="shared" si="31"/>
        <v/>
      </c>
      <c r="R99" s="38">
        <f t="shared" si="36"/>
        <v>0</v>
      </c>
    </row>
    <row r="100" spans="1:18">
      <c r="A100" s="61"/>
      <c r="B100" s="63"/>
      <c r="C100" s="36"/>
      <c r="D100" s="36"/>
      <c r="E100" s="36"/>
      <c r="F100" s="27">
        <f t="shared" si="32"/>
        <v>0</v>
      </c>
      <c r="G100" s="38" t="str">
        <f t="shared" si="29"/>
        <v/>
      </c>
      <c r="H100" s="36"/>
      <c r="I100" s="36"/>
      <c r="J100" s="36"/>
      <c r="K100" s="27">
        <f t="shared" si="33"/>
        <v>0</v>
      </c>
      <c r="L100" s="37" t="str">
        <f t="shared" si="30"/>
        <v/>
      </c>
      <c r="M100" s="36"/>
      <c r="N100" s="36"/>
      <c r="O100" s="36"/>
      <c r="P100" s="27">
        <f t="shared" si="34"/>
        <v>0</v>
      </c>
      <c r="Q100" s="38" t="str">
        <f t="shared" si="31"/>
        <v/>
      </c>
      <c r="R100" s="38">
        <f t="shared" si="36"/>
        <v>0</v>
      </c>
    </row>
    <row r="101" spans="1:18">
      <c r="A101" s="60">
        <v>45</v>
      </c>
      <c r="B101" s="62">
        <f>RESULTATS!B146</f>
        <v>0</v>
      </c>
      <c r="C101" s="36"/>
      <c r="D101" s="36"/>
      <c r="E101" s="36"/>
      <c r="F101" s="27">
        <f t="shared" si="32"/>
        <v>0</v>
      </c>
      <c r="G101" s="38" t="str">
        <f t="shared" si="29"/>
        <v/>
      </c>
      <c r="H101" s="36"/>
      <c r="I101" s="36"/>
      <c r="J101" s="36"/>
      <c r="K101" s="27">
        <f t="shared" si="33"/>
        <v>0</v>
      </c>
      <c r="L101" s="37" t="str">
        <f t="shared" si="30"/>
        <v/>
      </c>
      <c r="M101" s="36"/>
      <c r="N101" s="36"/>
      <c r="O101" s="36"/>
      <c r="P101" s="27">
        <f t="shared" si="34"/>
        <v>0</v>
      </c>
      <c r="Q101" s="38" t="str">
        <f t="shared" si="31"/>
        <v/>
      </c>
      <c r="R101" s="38">
        <f t="shared" si="36"/>
        <v>0</v>
      </c>
    </row>
    <row r="102" spans="1:18">
      <c r="A102" s="61"/>
      <c r="B102" s="63"/>
      <c r="C102" s="36"/>
      <c r="D102" s="36"/>
      <c r="E102" s="36"/>
      <c r="F102" s="27">
        <f t="shared" si="32"/>
        <v>0</v>
      </c>
      <c r="G102" s="38" t="str">
        <f t="shared" si="29"/>
        <v/>
      </c>
      <c r="H102" s="36"/>
      <c r="I102" s="36"/>
      <c r="J102" s="36"/>
      <c r="K102" s="27">
        <f t="shared" si="33"/>
        <v>0</v>
      </c>
      <c r="L102" s="37" t="str">
        <f t="shared" si="30"/>
        <v/>
      </c>
      <c r="M102" s="36"/>
      <c r="N102" s="36"/>
      <c r="O102" s="36"/>
      <c r="P102" s="27">
        <f t="shared" si="34"/>
        <v>0</v>
      </c>
      <c r="Q102" s="38" t="str">
        <f t="shared" si="31"/>
        <v/>
      </c>
      <c r="R102" s="38">
        <f t="shared" si="36"/>
        <v>0</v>
      </c>
    </row>
  </sheetData>
  <sortState ref="B5:B26">
    <sortCondition ref="B26"/>
  </sortState>
  <mergeCells count="105">
    <mergeCell ref="B5:B6"/>
    <mergeCell ref="A5:A6"/>
    <mergeCell ref="A7:A8"/>
    <mergeCell ref="B7:B8"/>
    <mergeCell ref="A9:A10"/>
    <mergeCell ref="B9:B10"/>
    <mergeCell ref="A1:R1"/>
    <mergeCell ref="C4:E4"/>
    <mergeCell ref="H4:J4"/>
    <mergeCell ref="M4:O4"/>
    <mergeCell ref="C3:R3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39:A40"/>
    <mergeCell ref="B39:B40"/>
    <mergeCell ref="A41:A42"/>
    <mergeCell ref="B41:B42"/>
    <mergeCell ref="A43:A44"/>
    <mergeCell ref="B43:B44"/>
    <mergeCell ref="A35:R35"/>
    <mergeCell ref="C37:R37"/>
    <mergeCell ref="C38:E38"/>
    <mergeCell ref="H38:J38"/>
    <mergeCell ref="M38:O38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73:A74"/>
    <mergeCell ref="B73:B74"/>
    <mergeCell ref="A75:A76"/>
    <mergeCell ref="B75:B76"/>
    <mergeCell ref="A77:A78"/>
    <mergeCell ref="B77:B78"/>
    <mergeCell ref="A69:R69"/>
    <mergeCell ref="C71:R71"/>
    <mergeCell ref="C72:E72"/>
    <mergeCell ref="H72:J72"/>
    <mergeCell ref="M72:O72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opLeftCell="A17" zoomScale="90" zoomScaleNormal="90" workbookViewId="0">
      <selection activeCell="E42" sqref="E42"/>
    </sheetView>
  </sheetViews>
  <sheetFormatPr baseColWidth="10" defaultColWidth="11.42578125" defaultRowHeight="15"/>
  <cols>
    <col min="1" max="1" width="4.85546875" customWidth="1"/>
    <col min="2" max="2" width="28.42578125" customWidth="1"/>
    <col min="3" max="3" width="28.140625" customWidth="1"/>
    <col min="4" max="4" width="15.5703125" customWidth="1"/>
    <col min="5" max="6" width="17" customWidth="1"/>
    <col min="7" max="7" width="15" customWidth="1"/>
  </cols>
  <sheetData>
    <row r="1" spans="1:11" s="9" customFormat="1" ht="30.75" customHeight="1" thickBot="1">
      <c r="A1" s="64" t="s">
        <v>19</v>
      </c>
      <c r="B1" s="65"/>
      <c r="C1" s="65"/>
      <c r="D1" s="65"/>
      <c r="E1" s="65"/>
      <c r="F1" s="65"/>
      <c r="G1" s="65"/>
      <c r="H1" s="66"/>
      <c r="I1" s="55"/>
      <c r="J1" s="25"/>
      <c r="K1" s="25"/>
    </row>
    <row r="2" spans="1:11" ht="22.5" customHeight="1">
      <c r="B2" s="24"/>
      <c r="C2" s="24"/>
      <c r="D2" s="24"/>
      <c r="E2" s="24"/>
      <c r="F2" s="24"/>
      <c r="G2" s="23"/>
      <c r="H2" s="23"/>
      <c r="I2" s="23"/>
      <c r="J2" s="23"/>
      <c r="K2" s="23"/>
    </row>
    <row r="3" spans="1:11" ht="27" customHeight="1">
      <c r="B3" s="10"/>
      <c r="C3" s="75" t="s">
        <v>21</v>
      </c>
      <c r="D3" s="75"/>
      <c r="E3" s="76" t="s">
        <v>39</v>
      </c>
      <c r="F3" s="77"/>
      <c r="G3" s="77"/>
      <c r="H3" s="78"/>
    </row>
    <row r="4" spans="1:11" ht="38.25" customHeight="1">
      <c r="B4" s="11" t="s">
        <v>0</v>
      </c>
      <c r="C4" s="52" t="s">
        <v>22</v>
      </c>
      <c r="D4" s="52" t="s">
        <v>12</v>
      </c>
      <c r="E4" s="50" t="s">
        <v>35</v>
      </c>
      <c r="F4" s="50" t="s">
        <v>36</v>
      </c>
      <c r="G4" s="51" t="s">
        <v>23</v>
      </c>
      <c r="H4" s="51" t="s">
        <v>10</v>
      </c>
    </row>
    <row r="5" spans="1:11" ht="14.45" customHeight="1">
      <c r="A5" s="60">
        <v>1</v>
      </c>
      <c r="B5" s="73" t="str">
        <f>(RESULTATS!B5)</f>
        <v>BLLONDEAU Anais</v>
      </c>
      <c r="C5" s="36">
        <v>6.25</v>
      </c>
      <c r="D5" s="38">
        <f t="shared" ref="D5:D34" si="0">IF(C5=0,"",VLOOKUP(C5,endurance,2,0))</f>
        <v>11</v>
      </c>
      <c r="E5" s="38">
        <v>13</v>
      </c>
      <c r="F5" s="38"/>
      <c r="G5" s="27">
        <f>MIN(E5:F5)</f>
        <v>13</v>
      </c>
      <c r="H5" s="37">
        <f t="shared" ref="H5:H32" si="1">IF(G5=0,"",VLOOKUP(G5,huit,2,0))</f>
        <v>23</v>
      </c>
    </row>
    <row r="6" spans="1:11" ht="14.45" customHeight="1">
      <c r="A6" s="61"/>
      <c r="B6" s="74"/>
      <c r="C6" s="36"/>
      <c r="D6" s="38" t="str">
        <f t="shared" si="0"/>
        <v/>
      </c>
      <c r="E6" s="38"/>
      <c r="F6" s="38"/>
      <c r="G6" s="27">
        <f t="shared" ref="G6:G34" si="2">MIN(E6:F6)</f>
        <v>0</v>
      </c>
      <c r="H6" s="37" t="str">
        <f t="shared" si="1"/>
        <v/>
      </c>
    </row>
    <row r="7" spans="1:11" ht="14.45" customHeight="1">
      <c r="A7" s="60">
        <v>2</v>
      </c>
      <c r="B7" s="73" t="str">
        <f>(RESULTATS!B8)</f>
        <v>ALVES PEREIRA Lola</v>
      </c>
      <c r="C7" s="36">
        <v>7</v>
      </c>
      <c r="D7" s="38">
        <f t="shared" si="0"/>
        <v>12</v>
      </c>
      <c r="E7" s="38">
        <v>12.2</v>
      </c>
      <c r="F7" s="38"/>
      <c r="G7" s="27">
        <f t="shared" si="2"/>
        <v>12.2</v>
      </c>
      <c r="H7" s="37">
        <f t="shared" si="1"/>
        <v>26</v>
      </c>
    </row>
    <row r="8" spans="1:11" ht="14.45" customHeight="1">
      <c r="A8" s="61"/>
      <c r="B8" s="74"/>
      <c r="C8" s="36"/>
      <c r="D8" s="38" t="str">
        <f t="shared" si="0"/>
        <v/>
      </c>
      <c r="E8" s="38"/>
      <c r="F8" s="38"/>
      <c r="G8" s="27">
        <f t="shared" si="2"/>
        <v>0</v>
      </c>
      <c r="H8" s="37" t="str">
        <f>IF(G8=0,"",VLOOKUP(G8,huit,2,0))</f>
        <v/>
      </c>
    </row>
    <row r="9" spans="1:11" ht="14.45" customHeight="1">
      <c r="A9" s="60">
        <v>3</v>
      </c>
      <c r="B9" s="73" t="str">
        <f>(RESULTATS!B11)</f>
        <v>BLOT Amandine</v>
      </c>
      <c r="C9" s="36">
        <v>7.25</v>
      </c>
      <c r="D9" s="38">
        <f t="shared" si="0"/>
        <v>13</v>
      </c>
      <c r="E9" s="38">
        <v>9.6</v>
      </c>
      <c r="F9" s="38"/>
      <c r="G9" s="27">
        <f t="shared" si="2"/>
        <v>9.6</v>
      </c>
      <c r="H9" s="37">
        <f t="shared" si="1"/>
        <v>34</v>
      </c>
    </row>
    <row r="10" spans="1:11" ht="14.45" customHeight="1">
      <c r="A10" s="61"/>
      <c r="B10" s="74"/>
      <c r="C10" s="36"/>
      <c r="D10" s="38" t="str">
        <f t="shared" si="0"/>
        <v/>
      </c>
      <c r="E10" s="38"/>
      <c r="F10" s="38"/>
      <c r="G10" s="27">
        <f t="shared" si="2"/>
        <v>0</v>
      </c>
      <c r="H10" s="37" t="str">
        <f t="shared" si="1"/>
        <v/>
      </c>
    </row>
    <row r="11" spans="1:11" ht="14.45" customHeight="1">
      <c r="A11" s="60">
        <v>4</v>
      </c>
      <c r="B11" s="73" t="str">
        <f>(RESULTATS!B14)</f>
        <v>GUEDON Amélie</v>
      </c>
      <c r="C11" s="36">
        <v>6.5</v>
      </c>
      <c r="D11" s="38">
        <f t="shared" si="0"/>
        <v>11</v>
      </c>
      <c r="E11" s="38">
        <v>11.6</v>
      </c>
      <c r="F11" s="38"/>
      <c r="G11" s="27">
        <f t="shared" si="2"/>
        <v>11.6</v>
      </c>
      <c r="H11" s="37">
        <f t="shared" si="1"/>
        <v>28</v>
      </c>
    </row>
    <row r="12" spans="1:11" ht="14.45" customHeight="1">
      <c r="A12" s="61"/>
      <c r="B12" s="74"/>
      <c r="C12" s="36"/>
      <c r="D12" s="38" t="str">
        <f t="shared" si="0"/>
        <v/>
      </c>
      <c r="E12" s="38"/>
      <c r="F12" s="38"/>
      <c r="G12" s="27">
        <f t="shared" si="2"/>
        <v>0</v>
      </c>
      <c r="H12" s="37" t="str">
        <f t="shared" si="1"/>
        <v/>
      </c>
    </row>
    <row r="13" spans="1:11" ht="14.45" customHeight="1">
      <c r="A13" s="60">
        <v>5</v>
      </c>
      <c r="B13" s="73" t="str">
        <f>(RESULTATS!B17)</f>
        <v>HENRY Anaelle</v>
      </c>
      <c r="C13" s="36">
        <v>5.75</v>
      </c>
      <c r="D13" s="38">
        <f t="shared" si="0"/>
        <v>10</v>
      </c>
      <c r="E13" s="38">
        <v>16.600000000000001</v>
      </c>
      <c r="F13" s="38"/>
      <c r="G13" s="27">
        <f t="shared" si="2"/>
        <v>16.600000000000001</v>
      </c>
      <c r="H13" s="37">
        <f t="shared" si="1"/>
        <v>12</v>
      </c>
    </row>
    <row r="14" spans="1:11" ht="14.45" customHeight="1">
      <c r="A14" s="61"/>
      <c r="B14" s="74"/>
      <c r="C14" s="36"/>
      <c r="D14" s="38" t="str">
        <f t="shared" si="0"/>
        <v/>
      </c>
      <c r="E14" s="38"/>
      <c r="F14" s="38"/>
      <c r="G14" s="27">
        <f t="shared" si="2"/>
        <v>0</v>
      </c>
      <c r="H14" s="37" t="str">
        <f t="shared" si="1"/>
        <v/>
      </c>
    </row>
    <row r="15" spans="1:11" ht="14.45" customHeight="1">
      <c r="A15" s="60">
        <v>6</v>
      </c>
      <c r="B15" s="73" t="str">
        <f>(RESULTATS!B20)</f>
        <v>FURET Marine</v>
      </c>
      <c r="C15" s="36">
        <v>7.75</v>
      </c>
      <c r="D15" s="38">
        <f t="shared" si="0"/>
        <v>14</v>
      </c>
      <c r="E15" s="38">
        <v>9.6</v>
      </c>
      <c r="F15" s="38"/>
      <c r="G15" s="27">
        <f t="shared" si="2"/>
        <v>9.6</v>
      </c>
      <c r="H15" s="37">
        <f t="shared" si="1"/>
        <v>34</v>
      </c>
    </row>
    <row r="16" spans="1:11" ht="14.45" customHeight="1">
      <c r="A16" s="61"/>
      <c r="B16" s="74"/>
      <c r="C16" s="36"/>
      <c r="D16" s="38" t="str">
        <f t="shared" si="0"/>
        <v/>
      </c>
      <c r="E16" s="38"/>
      <c r="F16" s="38"/>
      <c r="G16" s="27">
        <f t="shared" si="2"/>
        <v>0</v>
      </c>
      <c r="H16" s="37" t="str">
        <f t="shared" si="1"/>
        <v/>
      </c>
    </row>
    <row r="17" spans="1:8" ht="14.45" customHeight="1">
      <c r="A17" s="60">
        <v>7</v>
      </c>
      <c r="B17" s="73" t="str">
        <f>(RESULTATS!B23)</f>
        <v>BOISSARD Célestine</v>
      </c>
      <c r="C17" s="36">
        <v>5.75</v>
      </c>
      <c r="D17" s="38">
        <f t="shared" si="0"/>
        <v>10</v>
      </c>
      <c r="E17" s="38">
        <v>10.7</v>
      </c>
      <c r="F17" s="38"/>
      <c r="G17" s="27">
        <f t="shared" si="2"/>
        <v>10.7</v>
      </c>
      <c r="H17" s="37">
        <f t="shared" si="1"/>
        <v>31</v>
      </c>
    </row>
    <row r="18" spans="1:8" ht="14.45" customHeight="1">
      <c r="A18" s="61"/>
      <c r="B18" s="74"/>
      <c r="C18" s="36"/>
      <c r="D18" s="38" t="str">
        <f t="shared" si="0"/>
        <v/>
      </c>
      <c r="E18" s="38"/>
      <c r="F18" s="38"/>
      <c r="G18" s="27">
        <f t="shared" si="2"/>
        <v>0</v>
      </c>
      <c r="H18" s="37" t="str">
        <f t="shared" si="1"/>
        <v/>
      </c>
    </row>
    <row r="19" spans="1:8" ht="14.45" customHeight="1">
      <c r="A19" s="60">
        <v>8</v>
      </c>
      <c r="B19" s="73" t="str">
        <f>(RESULTATS!B26)</f>
        <v>FOUILLEUL Ines</v>
      </c>
      <c r="C19" s="36">
        <v>7.25</v>
      </c>
      <c r="D19" s="38">
        <f t="shared" si="0"/>
        <v>13</v>
      </c>
      <c r="E19" s="38">
        <v>11.5</v>
      </c>
      <c r="F19" s="38"/>
      <c r="G19" s="27">
        <f t="shared" si="2"/>
        <v>11.5</v>
      </c>
      <c r="H19" s="37">
        <f t="shared" si="1"/>
        <v>28</v>
      </c>
    </row>
    <row r="20" spans="1:8" ht="14.45" customHeight="1">
      <c r="A20" s="61"/>
      <c r="B20" s="74"/>
      <c r="C20" s="36"/>
      <c r="D20" s="38" t="str">
        <f t="shared" si="0"/>
        <v/>
      </c>
      <c r="E20" s="38"/>
      <c r="F20" s="38"/>
      <c r="G20" s="27">
        <f t="shared" si="2"/>
        <v>0</v>
      </c>
      <c r="H20" s="37" t="str">
        <f t="shared" si="1"/>
        <v/>
      </c>
    </row>
    <row r="21" spans="1:8" ht="14.45" customHeight="1">
      <c r="A21" s="60">
        <v>9</v>
      </c>
      <c r="B21" s="73" t="str">
        <f>(RESULTATS!B29)</f>
        <v>LEPOIVRE Margot</v>
      </c>
      <c r="C21" s="36">
        <v>6.5</v>
      </c>
      <c r="D21" s="38">
        <f t="shared" si="0"/>
        <v>11</v>
      </c>
      <c r="E21" s="38">
        <v>9.9</v>
      </c>
      <c r="F21" s="38"/>
      <c r="G21" s="27">
        <f t="shared" si="2"/>
        <v>9.9</v>
      </c>
      <c r="H21" s="37">
        <f t="shared" si="1"/>
        <v>33</v>
      </c>
    </row>
    <row r="22" spans="1:8" ht="14.45" customHeight="1">
      <c r="A22" s="61"/>
      <c r="B22" s="74"/>
      <c r="C22" s="36"/>
      <c r="D22" s="38" t="str">
        <f t="shared" si="0"/>
        <v/>
      </c>
      <c r="E22" s="38"/>
      <c r="F22" s="38"/>
      <c r="G22" s="27">
        <f t="shared" si="2"/>
        <v>0</v>
      </c>
      <c r="H22" s="37" t="str">
        <f t="shared" si="1"/>
        <v/>
      </c>
    </row>
    <row r="23" spans="1:8" ht="14.45" customHeight="1">
      <c r="A23" s="60">
        <v>10</v>
      </c>
      <c r="B23" s="73" t="str">
        <f>(RESULTATS!B32)</f>
        <v>PERRIER Ylona</v>
      </c>
      <c r="C23" s="36">
        <v>6</v>
      </c>
      <c r="D23" s="38">
        <f t="shared" si="0"/>
        <v>10</v>
      </c>
      <c r="E23" s="38">
        <v>11</v>
      </c>
      <c r="F23" s="38"/>
      <c r="G23" s="27">
        <f t="shared" si="2"/>
        <v>11</v>
      </c>
      <c r="H23" s="37">
        <f t="shared" si="1"/>
        <v>30</v>
      </c>
    </row>
    <row r="24" spans="1:8" ht="14.45" customHeight="1">
      <c r="A24" s="61"/>
      <c r="B24" s="74"/>
      <c r="C24" s="36"/>
      <c r="D24" s="38" t="str">
        <f t="shared" si="0"/>
        <v/>
      </c>
      <c r="E24" s="38"/>
      <c r="F24" s="38"/>
      <c r="G24" s="27">
        <f t="shared" si="2"/>
        <v>0</v>
      </c>
      <c r="H24" s="37" t="str">
        <f t="shared" si="1"/>
        <v/>
      </c>
    </row>
    <row r="25" spans="1:8" ht="14.45" customHeight="1">
      <c r="A25" s="60">
        <v>11</v>
      </c>
      <c r="B25" s="73" t="str">
        <f>(RESULTATS!B35)</f>
        <v>GROSCOL Lauriane</v>
      </c>
      <c r="C25" s="36">
        <v>5.75</v>
      </c>
      <c r="D25" s="38">
        <f t="shared" si="0"/>
        <v>10</v>
      </c>
      <c r="E25" s="38">
        <v>11.3</v>
      </c>
      <c r="F25" s="38"/>
      <c r="G25" s="27">
        <f t="shared" si="2"/>
        <v>11.3</v>
      </c>
      <c r="H25" s="37">
        <f t="shared" si="1"/>
        <v>29</v>
      </c>
    </row>
    <row r="26" spans="1:8" ht="14.45" customHeight="1">
      <c r="A26" s="61"/>
      <c r="B26" s="74"/>
      <c r="C26" s="36"/>
      <c r="D26" s="38" t="str">
        <f t="shared" si="0"/>
        <v/>
      </c>
      <c r="E26" s="38"/>
      <c r="F26" s="38"/>
      <c r="G26" s="27">
        <f t="shared" si="2"/>
        <v>0</v>
      </c>
      <c r="H26" s="37" t="str">
        <f t="shared" si="1"/>
        <v/>
      </c>
    </row>
    <row r="27" spans="1:8" ht="14.45" customHeight="1">
      <c r="A27" s="60">
        <v>12</v>
      </c>
      <c r="B27" s="73" t="str">
        <f>(RESULTATS!B38)</f>
        <v>FRERET Marion</v>
      </c>
      <c r="C27" s="36">
        <v>6.75</v>
      </c>
      <c r="D27" s="38">
        <f t="shared" si="0"/>
        <v>12</v>
      </c>
      <c r="E27" s="38">
        <v>11.5</v>
      </c>
      <c r="F27" s="38"/>
      <c r="G27" s="27">
        <f t="shared" si="2"/>
        <v>11.5</v>
      </c>
      <c r="H27" s="37">
        <f t="shared" si="1"/>
        <v>28</v>
      </c>
    </row>
    <row r="28" spans="1:8" ht="14.45" customHeight="1">
      <c r="A28" s="61"/>
      <c r="B28" s="74"/>
      <c r="C28" s="36"/>
      <c r="D28" s="38" t="str">
        <f t="shared" si="0"/>
        <v/>
      </c>
      <c r="E28" s="38"/>
      <c r="F28" s="38"/>
      <c r="G28" s="27">
        <f t="shared" si="2"/>
        <v>0</v>
      </c>
      <c r="H28" s="37" t="str">
        <f t="shared" si="1"/>
        <v/>
      </c>
    </row>
    <row r="29" spans="1:8" ht="14.45" customHeight="1">
      <c r="A29" s="60">
        <v>13</v>
      </c>
      <c r="B29" s="73" t="str">
        <f>(RESULTATS!B41)</f>
        <v>MIGEON Léna</v>
      </c>
      <c r="C29" s="36"/>
      <c r="D29" s="38" t="str">
        <f t="shared" si="0"/>
        <v/>
      </c>
      <c r="E29" s="38"/>
      <c r="F29" s="38"/>
      <c r="G29" s="27">
        <f t="shared" si="2"/>
        <v>0</v>
      </c>
      <c r="H29" s="37" t="str">
        <f t="shared" si="1"/>
        <v/>
      </c>
    </row>
    <row r="30" spans="1:8" ht="14.45" customHeight="1">
      <c r="A30" s="61"/>
      <c r="B30" s="74"/>
      <c r="C30" s="36"/>
      <c r="D30" s="38" t="str">
        <f t="shared" si="0"/>
        <v/>
      </c>
      <c r="E30" s="38"/>
      <c r="F30" s="38"/>
      <c r="G30" s="27">
        <f t="shared" si="2"/>
        <v>0</v>
      </c>
      <c r="H30" s="37" t="str">
        <f t="shared" si="1"/>
        <v/>
      </c>
    </row>
    <row r="31" spans="1:8" ht="14.45" customHeight="1">
      <c r="A31" s="60">
        <v>14</v>
      </c>
      <c r="B31" s="73" t="str">
        <f>(RESULTATS!B44)</f>
        <v>MORTREUIL Héloise</v>
      </c>
      <c r="C31" s="36">
        <v>5.75</v>
      </c>
      <c r="D31" s="38">
        <f t="shared" si="0"/>
        <v>10</v>
      </c>
      <c r="E31" s="38">
        <v>11.2</v>
      </c>
      <c r="F31" s="38"/>
      <c r="G31" s="27">
        <f t="shared" si="2"/>
        <v>11.2</v>
      </c>
      <c r="H31" s="37">
        <f t="shared" si="1"/>
        <v>29</v>
      </c>
    </row>
    <row r="32" spans="1:8" ht="14.45" customHeight="1">
      <c r="A32" s="61"/>
      <c r="B32" s="74"/>
      <c r="C32" s="36"/>
      <c r="D32" s="38" t="str">
        <f t="shared" si="0"/>
        <v/>
      </c>
      <c r="E32" s="38"/>
      <c r="F32" s="38"/>
      <c r="G32" s="27">
        <f t="shared" si="2"/>
        <v>0</v>
      </c>
      <c r="H32" s="37" t="str">
        <f t="shared" si="1"/>
        <v/>
      </c>
    </row>
    <row r="33" spans="1:8">
      <c r="A33" s="60">
        <v>15</v>
      </c>
      <c r="B33" s="73" t="str">
        <f>(RESULTATS!B47)</f>
        <v>THIBOLT Louise</v>
      </c>
      <c r="C33" s="36">
        <v>7.25</v>
      </c>
      <c r="D33" s="38">
        <f t="shared" si="0"/>
        <v>13</v>
      </c>
      <c r="E33" s="38">
        <v>11.5</v>
      </c>
      <c r="F33" s="38"/>
      <c r="G33" s="27">
        <f t="shared" si="2"/>
        <v>11.5</v>
      </c>
      <c r="H33" s="37">
        <f t="shared" ref="H33:H34" si="3">IF(G33=0,"",VLOOKUP(G33,huit,2,0))</f>
        <v>28</v>
      </c>
    </row>
    <row r="34" spans="1:8" ht="15.75" thickBot="1">
      <c r="A34" s="61"/>
      <c r="B34" s="74"/>
      <c r="C34" s="43"/>
      <c r="D34" s="38" t="str">
        <f t="shared" si="0"/>
        <v/>
      </c>
      <c r="E34" s="44"/>
      <c r="F34" s="44"/>
      <c r="G34" s="27">
        <f t="shared" si="2"/>
        <v>0</v>
      </c>
      <c r="H34" s="45" t="str">
        <f t="shared" si="3"/>
        <v/>
      </c>
    </row>
    <row r="35" spans="1:8" ht="34.5" thickBot="1">
      <c r="A35" s="64" t="s">
        <v>19</v>
      </c>
      <c r="B35" s="65"/>
      <c r="C35" s="65"/>
      <c r="D35" s="65"/>
      <c r="E35" s="65"/>
      <c r="F35" s="65"/>
      <c r="G35" s="65"/>
      <c r="H35" s="66"/>
    </row>
    <row r="36" spans="1:8" ht="13.5" customHeight="1">
      <c r="B36" s="24"/>
      <c r="C36" s="24"/>
      <c r="D36" s="24"/>
      <c r="E36" s="24"/>
      <c r="F36" s="24"/>
      <c r="G36" s="23"/>
      <c r="H36" s="23"/>
    </row>
    <row r="37" spans="1:8" ht="26.25">
      <c r="B37" s="10"/>
      <c r="C37" s="75" t="s">
        <v>21</v>
      </c>
      <c r="D37" s="75"/>
      <c r="E37" s="76" t="s">
        <v>39</v>
      </c>
      <c r="F37" s="77"/>
      <c r="G37" s="77"/>
      <c r="H37" s="78"/>
    </row>
    <row r="38" spans="1:8" ht="30">
      <c r="B38" s="11" t="s">
        <v>0</v>
      </c>
      <c r="C38" s="52" t="s">
        <v>22</v>
      </c>
      <c r="D38" s="52" t="s">
        <v>12</v>
      </c>
      <c r="E38" s="50" t="s">
        <v>35</v>
      </c>
      <c r="F38" s="50" t="s">
        <v>36</v>
      </c>
      <c r="G38" s="51" t="s">
        <v>23</v>
      </c>
      <c r="H38" s="51" t="s">
        <v>10</v>
      </c>
    </row>
    <row r="39" spans="1:8">
      <c r="A39" s="60">
        <v>16</v>
      </c>
      <c r="B39" s="73" t="str">
        <f>RESULTATS!B54</f>
        <v>VERNICHON Mélissa</v>
      </c>
      <c r="C39" s="36">
        <v>6.25</v>
      </c>
      <c r="D39" s="38">
        <f t="shared" ref="D39:D61" si="4">IF(C39=0,"",VLOOKUP(C39,endurance,2,0))</f>
        <v>11</v>
      </c>
      <c r="E39" s="38">
        <v>9.8000000000000007</v>
      </c>
      <c r="F39" s="38"/>
      <c r="G39" s="27">
        <f>MIN(E39:F39)</f>
        <v>9.8000000000000007</v>
      </c>
      <c r="H39" s="37">
        <f t="shared" ref="H39:H41" si="5">IF(G39=0,"",VLOOKUP(G39,huit,2,0))</f>
        <v>34</v>
      </c>
    </row>
    <row r="40" spans="1:8">
      <c r="A40" s="61"/>
      <c r="B40" s="74"/>
      <c r="C40" s="36"/>
      <c r="D40" s="38" t="str">
        <f t="shared" si="4"/>
        <v/>
      </c>
      <c r="E40" s="38"/>
      <c r="F40" s="38"/>
      <c r="G40" s="27">
        <f t="shared" ref="G40:G68" si="6">MIN(E40:F40)</f>
        <v>0</v>
      </c>
      <c r="H40" s="37" t="str">
        <f t="shared" si="5"/>
        <v/>
      </c>
    </row>
    <row r="41" spans="1:8">
      <c r="A41" s="60">
        <v>17</v>
      </c>
      <c r="B41" s="73" t="str">
        <f>RESULTATS!B57</f>
        <v>BLOT Morgane (U18F)</v>
      </c>
      <c r="C41" s="36">
        <v>6.25</v>
      </c>
      <c r="D41" s="38">
        <f t="shared" si="4"/>
        <v>11</v>
      </c>
      <c r="E41" s="38">
        <v>11.8</v>
      </c>
      <c r="F41" s="38"/>
      <c r="G41" s="27">
        <f t="shared" si="6"/>
        <v>11.8</v>
      </c>
      <c r="H41" s="37">
        <f t="shared" si="5"/>
        <v>27</v>
      </c>
    </row>
    <row r="42" spans="1:8">
      <c r="A42" s="61"/>
      <c r="B42" s="74"/>
      <c r="C42" s="36"/>
      <c r="D42" s="38" t="str">
        <f t="shared" si="4"/>
        <v/>
      </c>
      <c r="E42" s="38"/>
      <c r="F42" s="38"/>
      <c r="G42" s="27">
        <f t="shared" si="6"/>
        <v>0</v>
      </c>
      <c r="H42" s="37" t="str">
        <f>IF(G42=0,"",VLOOKUP(G42,huit,2,0))</f>
        <v/>
      </c>
    </row>
    <row r="43" spans="1:8">
      <c r="A43" s="60">
        <v>18</v>
      </c>
      <c r="B43" s="73">
        <f>RESULTATS!B60</f>
        <v>0</v>
      </c>
      <c r="C43" s="36"/>
      <c r="D43" s="38" t="str">
        <f t="shared" si="4"/>
        <v/>
      </c>
      <c r="E43" s="38"/>
      <c r="F43" s="38"/>
      <c r="G43" s="27">
        <f t="shared" si="6"/>
        <v>0</v>
      </c>
      <c r="H43" s="37" t="str">
        <f t="shared" ref="H43:H68" si="7">IF(G43=0,"",VLOOKUP(G43,huit,2,0))</f>
        <v/>
      </c>
    </row>
    <row r="44" spans="1:8">
      <c r="A44" s="61"/>
      <c r="B44" s="74"/>
      <c r="C44" s="36"/>
      <c r="D44" s="38" t="str">
        <f t="shared" si="4"/>
        <v/>
      </c>
      <c r="E44" s="38"/>
      <c r="F44" s="38"/>
      <c r="G44" s="27">
        <f t="shared" si="6"/>
        <v>0</v>
      </c>
      <c r="H44" s="37" t="str">
        <f t="shared" si="7"/>
        <v/>
      </c>
    </row>
    <row r="45" spans="1:8">
      <c r="A45" s="60">
        <v>19</v>
      </c>
      <c r="B45" s="73">
        <f>RESULTATS!B63</f>
        <v>0</v>
      </c>
      <c r="C45" s="36"/>
      <c r="D45" s="38" t="str">
        <f t="shared" si="4"/>
        <v/>
      </c>
      <c r="E45" s="38"/>
      <c r="F45" s="38"/>
      <c r="G45" s="27">
        <f t="shared" si="6"/>
        <v>0</v>
      </c>
      <c r="H45" s="37" t="str">
        <f t="shared" si="7"/>
        <v/>
      </c>
    </row>
    <row r="46" spans="1:8">
      <c r="A46" s="61"/>
      <c r="B46" s="74"/>
      <c r="C46" s="36"/>
      <c r="D46" s="38" t="str">
        <f t="shared" si="4"/>
        <v/>
      </c>
      <c r="E46" s="38"/>
      <c r="F46" s="38"/>
      <c r="G46" s="27">
        <f t="shared" si="6"/>
        <v>0</v>
      </c>
      <c r="H46" s="37" t="str">
        <f t="shared" si="7"/>
        <v/>
      </c>
    </row>
    <row r="47" spans="1:8">
      <c r="A47" s="60">
        <v>20</v>
      </c>
      <c r="B47" s="73">
        <f>RESULTATS!B66</f>
        <v>0</v>
      </c>
      <c r="C47" s="36"/>
      <c r="D47" s="38" t="str">
        <f t="shared" si="4"/>
        <v/>
      </c>
      <c r="E47" s="38"/>
      <c r="F47" s="38"/>
      <c r="G47" s="27">
        <f t="shared" si="6"/>
        <v>0</v>
      </c>
      <c r="H47" s="37" t="str">
        <f t="shared" si="7"/>
        <v/>
      </c>
    </row>
    <row r="48" spans="1:8">
      <c r="A48" s="61"/>
      <c r="B48" s="74"/>
      <c r="C48" s="36"/>
      <c r="D48" s="38" t="str">
        <f t="shared" si="4"/>
        <v/>
      </c>
      <c r="E48" s="38"/>
      <c r="F48" s="38"/>
      <c r="G48" s="27">
        <f t="shared" si="6"/>
        <v>0</v>
      </c>
      <c r="H48" s="37" t="str">
        <f t="shared" si="7"/>
        <v/>
      </c>
    </row>
    <row r="49" spans="1:8">
      <c r="A49" s="60">
        <v>21</v>
      </c>
      <c r="B49" s="73">
        <f>RESULTATS!B69</f>
        <v>0</v>
      </c>
      <c r="C49" s="36"/>
      <c r="D49" s="38" t="str">
        <f t="shared" si="4"/>
        <v/>
      </c>
      <c r="E49" s="38"/>
      <c r="F49" s="38"/>
      <c r="G49" s="27">
        <f t="shared" si="6"/>
        <v>0</v>
      </c>
      <c r="H49" s="37" t="str">
        <f t="shared" si="7"/>
        <v/>
      </c>
    </row>
    <row r="50" spans="1:8">
      <c r="A50" s="61"/>
      <c r="B50" s="74"/>
      <c r="C50" s="36"/>
      <c r="D50" s="38" t="str">
        <f t="shared" si="4"/>
        <v/>
      </c>
      <c r="E50" s="38"/>
      <c r="F50" s="38"/>
      <c r="G50" s="27">
        <f t="shared" si="6"/>
        <v>0</v>
      </c>
      <c r="H50" s="37" t="str">
        <f t="shared" si="7"/>
        <v/>
      </c>
    </row>
    <row r="51" spans="1:8">
      <c r="A51" s="60">
        <v>22</v>
      </c>
      <c r="B51" s="73">
        <f>RESULTATS!B72</f>
        <v>0</v>
      </c>
      <c r="C51" s="36"/>
      <c r="D51" s="38" t="str">
        <f t="shared" si="4"/>
        <v/>
      </c>
      <c r="E51" s="38"/>
      <c r="F51" s="38"/>
      <c r="G51" s="27">
        <f t="shared" si="6"/>
        <v>0</v>
      </c>
      <c r="H51" s="37" t="str">
        <f t="shared" si="7"/>
        <v/>
      </c>
    </row>
    <row r="52" spans="1:8">
      <c r="A52" s="61"/>
      <c r="B52" s="74"/>
      <c r="C52" s="36"/>
      <c r="D52" s="38" t="str">
        <f t="shared" si="4"/>
        <v/>
      </c>
      <c r="E52" s="38"/>
      <c r="F52" s="38"/>
      <c r="G52" s="27">
        <f t="shared" si="6"/>
        <v>0</v>
      </c>
      <c r="H52" s="37" t="str">
        <f t="shared" si="7"/>
        <v/>
      </c>
    </row>
    <row r="53" spans="1:8">
      <c r="A53" s="60">
        <v>23</v>
      </c>
      <c r="B53" s="73">
        <f>RESULTATS!B75</f>
        <v>0</v>
      </c>
      <c r="C53" s="36"/>
      <c r="D53" s="38" t="str">
        <f t="shared" si="4"/>
        <v/>
      </c>
      <c r="E53" s="38"/>
      <c r="F53" s="38"/>
      <c r="G53" s="27">
        <f t="shared" si="6"/>
        <v>0</v>
      </c>
      <c r="H53" s="37" t="str">
        <f t="shared" si="7"/>
        <v/>
      </c>
    </row>
    <row r="54" spans="1:8">
      <c r="A54" s="61"/>
      <c r="B54" s="74"/>
      <c r="C54" s="36"/>
      <c r="D54" s="38" t="str">
        <f t="shared" si="4"/>
        <v/>
      </c>
      <c r="E54" s="38"/>
      <c r="F54" s="38"/>
      <c r="G54" s="27">
        <f t="shared" si="6"/>
        <v>0</v>
      </c>
      <c r="H54" s="37" t="str">
        <f t="shared" si="7"/>
        <v/>
      </c>
    </row>
    <row r="55" spans="1:8">
      <c r="A55" s="60">
        <v>24</v>
      </c>
      <c r="B55" s="73">
        <f>RESULTATS!B78</f>
        <v>0</v>
      </c>
      <c r="C55" s="36"/>
      <c r="D55" s="38" t="str">
        <f t="shared" si="4"/>
        <v/>
      </c>
      <c r="E55" s="38"/>
      <c r="F55" s="38"/>
      <c r="G55" s="27">
        <f t="shared" si="6"/>
        <v>0</v>
      </c>
      <c r="H55" s="37" t="str">
        <f t="shared" si="7"/>
        <v/>
      </c>
    </row>
    <row r="56" spans="1:8">
      <c r="A56" s="61"/>
      <c r="B56" s="74"/>
      <c r="C56" s="36"/>
      <c r="D56" s="38" t="str">
        <f t="shared" si="4"/>
        <v/>
      </c>
      <c r="E56" s="38"/>
      <c r="F56" s="38"/>
      <c r="G56" s="27">
        <f t="shared" si="6"/>
        <v>0</v>
      </c>
      <c r="H56" s="37" t="str">
        <f t="shared" si="7"/>
        <v/>
      </c>
    </row>
    <row r="57" spans="1:8">
      <c r="A57" s="60">
        <v>25</v>
      </c>
      <c r="B57" s="73">
        <f>RESULTATS!B81</f>
        <v>0</v>
      </c>
      <c r="C57" s="36"/>
      <c r="D57" s="38" t="str">
        <f t="shared" si="4"/>
        <v/>
      </c>
      <c r="E57" s="38"/>
      <c r="F57" s="38"/>
      <c r="G57" s="27">
        <f t="shared" si="6"/>
        <v>0</v>
      </c>
      <c r="H57" s="37" t="str">
        <f t="shared" si="7"/>
        <v/>
      </c>
    </row>
    <row r="58" spans="1:8">
      <c r="A58" s="61"/>
      <c r="B58" s="74"/>
      <c r="C58" s="36"/>
      <c r="D58" s="38" t="str">
        <f t="shared" si="4"/>
        <v/>
      </c>
      <c r="E58" s="38"/>
      <c r="F58" s="38"/>
      <c r="G58" s="27">
        <f t="shared" si="6"/>
        <v>0</v>
      </c>
      <c r="H58" s="37" t="str">
        <f t="shared" si="7"/>
        <v/>
      </c>
    </row>
    <row r="59" spans="1:8">
      <c r="A59" s="60">
        <v>26</v>
      </c>
      <c r="B59" s="73">
        <f>RESULTATS!B84</f>
        <v>0</v>
      </c>
      <c r="C59" s="36"/>
      <c r="D59" s="38" t="str">
        <f t="shared" si="4"/>
        <v/>
      </c>
      <c r="E59" s="38"/>
      <c r="F59" s="38"/>
      <c r="G59" s="27">
        <f t="shared" si="6"/>
        <v>0</v>
      </c>
      <c r="H59" s="37" t="str">
        <f t="shared" si="7"/>
        <v/>
      </c>
    </row>
    <row r="60" spans="1:8">
      <c r="A60" s="61"/>
      <c r="B60" s="74"/>
      <c r="C60" s="36"/>
      <c r="D60" s="38" t="str">
        <f t="shared" si="4"/>
        <v/>
      </c>
      <c r="E60" s="38"/>
      <c r="F60" s="38"/>
      <c r="G60" s="27">
        <f t="shared" si="6"/>
        <v>0</v>
      </c>
      <c r="H60" s="37" t="str">
        <f t="shared" si="7"/>
        <v/>
      </c>
    </row>
    <row r="61" spans="1:8">
      <c r="A61" s="60">
        <v>27</v>
      </c>
      <c r="B61" s="73">
        <f>RESULTATS!B87</f>
        <v>0</v>
      </c>
      <c r="C61" s="36"/>
      <c r="D61" s="38" t="str">
        <f t="shared" si="4"/>
        <v/>
      </c>
      <c r="E61" s="38"/>
      <c r="F61" s="38"/>
      <c r="G61" s="27">
        <f t="shared" si="6"/>
        <v>0</v>
      </c>
      <c r="H61" s="37" t="str">
        <f t="shared" si="7"/>
        <v/>
      </c>
    </row>
    <row r="62" spans="1:8">
      <c r="A62" s="61"/>
      <c r="B62" s="74"/>
      <c r="C62" s="36"/>
      <c r="D62" s="38" t="str">
        <f>IF(C62=0,"",VLOOKUP(#REF!,endurance,2,0))</f>
        <v/>
      </c>
      <c r="E62" s="38"/>
      <c r="F62" s="38"/>
      <c r="G62" s="27">
        <f t="shared" si="6"/>
        <v>0</v>
      </c>
      <c r="H62" s="37" t="str">
        <f t="shared" si="7"/>
        <v/>
      </c>
    </row>
    <row r="63" spans="1:8">
      <c r="A63" s="60">
        <v>28</v>
      </c>
      <c r="B63" s="73">
        <f>RESULTATS!B90</f>
        <v>0</v>
      </c>
      <c r="C63" s="36"/>
      <c r="D63" s="38" t="str">
        <f>IF(C63=0,"",VLOOKUP(#REF!,endurance,2,0))</f>
        <v/>
      </c>
      <c r="E63" s="38"/>
      <c r="F63" s="38"/>
      <c r="G63" s="27">
        <f t="shared" si="6"/>
        <v>0</v>
      </c>
      <c r="H63" s="37" t="str">
        <f t="shared" si="7"/>
        <v/>
      </c>
    </row>
    <row r="64" spans="1:8">
      <c r="A64" s="61"/>
      <c r="B64" s="74"/>
      <c r="C64" s="36"/>
      <c r="D64" s="38" t="str">
        <f>IF(C64=0,"",VLOOKUP(#REF!,endurance,2,0))</f>
        <v/>
      </c>
      <c r="E64" s="38"/>
      <c r="F64" s="38"/>
      <c r="G64" s="27">
        <f t="shared" si="6"/>
        <v>0</v>
      </c>
      <c r="H64" s="37" t="str">
        <f t="shared" si="7"/>
        <v/>
      </c>
    </row>
    <row r="65" spans="1:8">
      <c r="A65" s="60">
        <v>29</v>
      </c>
      <c r="B65" s="73">
        <f>RESULTATS!B93</f>
        <v>0</v>
      </c>
      <c r="C65" s="36"/>
      <c r="D65" s="38" t="str">
        <f>IF(C65=0,"",VLOOKUP(#REF!,endurance,2,0))</f>
        <v/>
      </c>
      <c r="E65" s="38"/>
      <c r="F65" s="38"/>
      <c r="G65" s="27">
        <f t="shared" si="6"/>
        <v>0</v>
      </c>
      <c r="H65" s="37" t="str">
        <f t="shared" si="7"/>
        <v/>
      </c>
    </row>
    <row r="66" spans="1:8">
      <c r="A66" s="61"/>
      <c r="B66" s="74"/>
      <c r="C66" s="36"/>
      <c r="D66" s="38" t="str">
        <f>IF(C66=0,"",VLOOKUP(#REF!,endurance,2,0))</f>
        <v/>
      </c>
      <c r="E66" s="38"/>
      <c r="F66" s="38"/>
      <c r="G66" s="27">
        <f t="shared" si="6"/>
        <v>0</v>
      </c>
      <c r="H66" s="37" t="str">
        <f t="shared" si="7"/>
        <v/>
      </c>
    </row>
    <row r="67" spans="1:8">
      <c r="A67" s="60">
        <v>30</v>
      </c>
      <c r="B67" s="73">
        <f>RESULTATS!B96</f>
        <v>0</v>
      </c>
      <c r="C67" s="36"/>
      <c r="D67" s="38" t="str">
        <f>IF(C67=0,"",VLOOKUP(#REF!,endurance,2,0))</f>
        <v/>
      </c>
      <c r="E67" s="38"/>
      <c r="F67" s="38"/>
      <c r="G67" s="27">
        <f t="shared" si="6"/>
        <v>0</v>
      </c>
      <c r="H67" s="37" t="str">
        <f t="shared" si="7"/>
        <v/>
      </c>
    </row>
    <row r="68" spans="1:8" ht="15.75" thickBot="1">
      <c r="A68" s="61"/>
      <c r="B68" s="74"/>
      <c r="C68" s="49"/>
      <c r="D68" s="38" t="str">
        <f>IF(C68=0,"",VLOOKUP(#REF!,endurance,2,0))</f>
        <v/>
      </c>
      <c r="E68" s="44"/>
      <c r="F68" s="44"/>
      <c r="G68" s="27">
        <f t="shared" si="6"/>
        <v>0</v>
      </c>
      <c r="H68" s="45" t="str">
        <f t="shared" si="7"/>
        <v/>
      </c>
    </row>
    <row r="69" spans="1:8" ht="34.5" thickBot="1">
      <c r="A69" s="64" t="s">
        <v>19</v>
      </c>
      <c r="B69" s="65"/>
      <c r="C69" s="65"/>
      <c r="D69" s="65"/>
      <c r="E69" s="65"/>
      <c r="F69" s="65"/>
      <c r="G69" s="65"/>
      <c r="H69" s="66"/>
    </row>
    <row r="70" spans="1:8" ht="10.5" customHeight="1">
      <c r="B70" s="24"/>
      <c r="C70" s="24"/>
      <c r="D70" s="24"/>
      <c r="E70" s="24"/>
      <c r="F70" s="24"/>
      <c r="G70" s="23"/>
      <c r="H70" s="23"/>
    </row>
    <row r="71" spans="1:8" ht="26.25">
      <c r="B71" s="10"/>
      <c r="C71" s="75" t="s">
        <v>21</v>
      </c>
      <c r="D71" s="75"/>
      <c r="E71" s="76" t="s">
        <v>39</v>
      </c>
      <c r="F71" s="77"/>
      <c r="G71" s="77"/>
      <c r="H71" s="78"/>
    </row>
    <row r="72" spans="1:8" ht="30">
      <c r="B72" s="11" t="s">
        <v>0</v>
      </c>
      <c r="C72" s="52" t="s">
        <v>22</v>
      </c>
      <c r="D72" s="52" t="s">
        <v>12</v>
      </c>
      <c r="E72" s="50" t="s">
        <v>35</v>
      </c>
      <c r="F72" s="50" t="s">
        <v>36</v>
      </c>
      <c r="G72" s="51" t="s">
        <v>23</v>
      </c>
      <c r="H72" s="51" t="s">
        <v>10</v>
      </c>
    </row>
    <row r="73" spans="1:8">
      <c r="A73" s="60">
        <v>31</v>
      </c>
      <c r="B73" s="73">
        <f>RESULTATS!B104</f>
        <v>0</v>
      </c>
      <c r="C73" s="36"/>
      <c r="D73" s="38" t="str">
        <f>IF(C73=0,"",VLOOKUP(#REF!,endurance,2,0))</f>
        <v/>
      </c>
      <c r="E73" s="38"/>
      <c r="F73" s="38"/>
      <c r="G73" s="27">
        <f>MIN(E73:F73)</f>
        <v>0</v>
      </c>
      <c r="H73" s="37" t="str">
        <f t="shared" ref="H73:H75" si="8">IF(G73=0,"",VLOOKUP(G73,huit,2,0))</f>
        <v/>
      </c>
    </row>
    <row r="74" spans="1:8">
      <c r="A74" s="61"/>
      <c r="B74" s="74"/>
      <c r="C74" s="36"/>
      <c r="D74" s="38" t="str">
        <f>IF(C74=0,"",VLOOKUP(#REF!,endurance,2,0))</f>
        <v/>
      </c>
      <c r="E74" s="38"/>
      <c r="F74" s="38"/>
      <c r="G74" s="27">
        <f t="shared" ref="G74:G102" si="9">MIN(E74:F74)</f>
        <v>0</v>
      </c>
      <c r="H74" s="37" t="str">
        <f t="shared" si="8"/>
        <v/>
      </c>
    </row>
    <row r="75" spans="1:8">
      <c r="A75" s="60">
        <v>32</v>
      </c>
      <c r="B75" s="73">
        <f>RESULTATS!B107</f>
        <v>0</v>
      </c>
      <c r="C75" s="36"/>
      <c r="D75" s="38" t="str">
        <f>IF(C75=0,"",VLOOKUP(#REF!,endurance,2,0))</f>
        <v/>
      </c>
      <c r="E75" s="38"/>
      <c r="F75" s="38"/>
      <c r="G75" s="27">
        <f t="shared" si="9"/>
        <v>0</v>
      </c>
      <c r="H75" s="37" t="str">
        <f t="shared" si="8"/>
        <v/>
      </c>
    </row>
    <row r="76" spans="1:8">
      <c r="A76" s="61"/>
      <c r="B76" s="74"/>
      <c r="C76" s="36"/>
      <c r="D76" s="38" t="str">
        <f>IF(C76=0,"",VLOOKUP(#REF!,endurance,2,0))</f>
        <v/>
      </c>
      <c r="E76" s="38"/>
      <c r="F76" s="38"/>
      <c r="G76" s="27">
        <f t="shared" si="9"/>
        <v>0</v>
      </c>
      <c r="H76" s="37" t="str">
        <f>IF(G76=0,"",VLOOKUP(G76,huit,2,0))</f>
        <v/>
      </c>
    </row>
    <row r="77" spans="1:8">
      <c r="A77" s="60">
        <v>33</v>
      </c>
      <c r="B77" s="73">
        <f>RESULTATS!B110</f>
        <v>0</v>
      </c>
      <c r="C77" s="36"/>
      <c r="D77" s="38" t="str">
        <f>IF(C77=0,"",VLOOKUP(#REF!,endurance,2,0))</f>
        <v/>
      </c>
      <c r="E77" s="38"/>
      <c r="F77" s="38"/>
      <c r="G77" s="27">
        <f t="shared" si="9"/>
        <v>0</v>
      </c>
      <c r="H77" s="37" t="str">
        <f t="shared" ref="H77:H102" si="10">IF(G77=0,"",VLOOKUP(G77,huit,2,0))</f>
        <v/>
      </c>
    </row>
    <row r="78" spans="1:8">
      <c r="A78" s="61"/>
      <c r="B78" s="74"/>
      <c r="C78" s="36"/>
      <c r="D78" s="38" t="str">
        <f>IF(C78=0,"",VLOOKUP(#REF!,endurance,2,0))</f>
        <v/>
      </c>
      <c r="E78" s="38"/>
      <c r="F78" s="38"/>
      <c r="G78" s="27">
        <f t="shared" si="9"/>
        <v>0</v>
      </c>
      <c r="H78" s="37" t="str">
        <f t="shared" si="10"/>
        <v/>
      </c>
    </row>
    <row r="79" spans="1:8">
      <c r="A79" s="60">
        <v>34</v>
      </c>
      <c r="B79" s="73">
        <f>RESULTATS!B113</f>
        <v>0</v>
      </c>
      <c r="C79" s="36"/>
      <c r="D79" s="38" t="str">
        <f>IF(C79=0,"",VLOOKUP(#REF!,endurance,2,0))</f>
        <v/>
      </c>
      <c r="E79" s="38"/>
      <c r="F79" s="38"/>
      <c r="G79" s="27">
        <f t="shared" si="9"/>
        <v>0</v>
      </c>
      <c r="H79" s="37" t="str">
        <f t="shared" si="10"/>
        <v/>
      </c>
    </row>
    <row r="80" spans="1:8">
      <c r="A80" s="61"/>
      <c r="B80" s="74"/>
      <c r="C80" s="36"/>
      <c r="D80" s="38" t="str">
        <f>IF(C80=0,"",VLOOKUP(#REF!,endurance,2,0))</f>
        <v/>
      </c>
      <c r="E80" s="38"/>
      <c r="F80" s="38"/>
      <c r="G80" s="27">
        <f t="shared" si="9"/>
        <v>0</v>
      </c>
      <c r="H80" s="37" t="str">
        <f t="shared" si="10"/>
        <v/>
      </c>
    </row>
    <row r="81" spans="1:8">
      <c r="A81" s="60">
        <v>35</v>
      </c>
      <c r="B81" s="73">
        <f>RESULTATS!B116</f>
        <v>0</v>
      </c>
      <c r="C81" s="36"/>
      <c r="D81" s="38" t="str">
        <f>IF(C81=0,"",VLOOKUP(#REF!,endurance,2,0))</f>
        <v/>
      </c>
      <c r="E81" s="38"/>
      <c r="F81" s="38"/>
      <c r="G81" s="27">
        <f t="shared" si="9"/>
        <v>0</v>
      </c>
      <c r="H81" s="37" t="str">
        <f t="shared" si="10"/>
        <v/>
      </c>
    </row>
    <row r="82" spans="1:8">
      <c r="A82" s="61"/>
      <c r="B82" s="74"/>
      <c r="C82" s="36"/>
      <c r="D82" s="38" t="str">
        <f>IF(C82=0,"",VLOOKUP(#REF!,endurance,2,0))</f>
        <v/>
      </c>
      <c r="E82" s="38"/>
      <c r="F82" s="38"/>
      <c r="G82" s="27">
        <f t="shared" si="9"/>
        <v>0</v>
      </c>
      <c r="H82" s="37" t="str">
        <f t="shared" si="10"/>
        <v/>
      </c>
    </row>
    <row r="83" spans="1:8">
      <c r="A83" s="60">
        <v>36</v>
      </c>
      <c r="B83" s="73">
        <f>RESULTATS!B119</f>
        <v>0</v>
      </c>
      <c r="C83" s="36"/>
      <c r="D83" s="38" t="str">
        <f>IF(C83=0,"",VLOOKUP(#REF!,endurance,2,0))</f>
        <v/>
      </c>
      <c r="E83" s="38"/>
      <c r="F83" s="38"/>
      <c r="G83" s="27">
        <f t="shared" si="9"/>
        <v>0</v>
      </c>
      <c r="H83" s="37" t="str">
        <f t="shared" si="10"/>
        <v/>
      </c>
    </row>
    <row r="84" spans="1:8">
      <c r="A84" s="61"/>
      <c r="B84" s="74"/>
      <c r="C84" s="36"/>
      <c r="D84" s="38" t="str">
        <f>IF(C84=0,"",VLOOKUP(#REF!,endurance,2,0))</f>
        <v/>
      </c>
      <c r="E84" s="38"/>
      <c r="F84" s="38"/>
      <c r="G84" s="27">
        <f t="shared" si="9"/>
        <v>0</v>
      </c>
      <c r="H84" s="37" t="str">
        <f t="shared" si="10"/>
        <v/>
      </c>
    </row>
    <row r="85" spans="1:8">
      <c r="A85" s="60">
        <v>37</v>
      </c>
      <c r="B85" s="73">
        <f>RESULTATS!B121</f>
        <v>0</v>
      </c>
      <c r="C85" s="36"/>
      <c r="D85" s="38" t="str">
        <f>IF(C85=0,"",VLOOKUP(#REF!,endurance,2,0))</f>
        <v/>
      </c>
      <c r="E85" s="38"/>
      <c r="F85" s="38"/>
      <c r="G85" s="27">
        <f t="shared" si="9"/>
        <v>0</v>
      </c>
      <c r="H85" s="37" t="str">
        <f t="shared" si="10"/>
        <v/>
      </c>
    </row>
    <row r="86" spans="1:8">
      <c r="A86" s="61"/>
      <c r="B86" s="74"/>
      <c r="C86" s="36"/>
      <c r="D86" s="38" t="str">
        <f>IF(C86=0,"",VLOOKUP(#REF!,endurance,2,0))</f>
        <v/>
      </c>
      <c r="E86" s="38"/>
      <c r="F86" s="38"/>
      <c r="G86" s="27">
        <f t="shared" si="9"/>
        <v>0</v>
      </c>
      <c r="H86" s="37" t="str">
        <f t="shared" si="10"/>
        <v/>
      </c>
    </row>
    <row r="87" spans="1:8">
      <c r="A87" s="60">
        <v>38</v>
      </c>
      <c r="B87" s="73">
        <f>RESULTATS!B124</f>
        <v>0</v>
      </c>
      <c r="C87" s="36"/>
      <c r="D87" s="38" t="str">
        <f>IF(C87=0,"",VLOOKUP(#REF!,endurance,2,0))</f>
        <v/>
      </c>
      <c r="E87" s="38"/>
      <c r="F87" s="38"/>
      <c r="G87" s="27">
        <f t="shared" si="9"/>
        <v>0</v>
      </c>
      <c r="H87" s="37" t="str">
        <f t="shared" si="10"/>
        <v/>
      </c>
    </row>
    <row r="88" spans="1:8">
      <c r="A88" s="61"/>
      <c r="B88" s="74"/>
      <c r="C88" s="36"/>
      <c r="D88" s="38" t="str">
        <f>IF(C88=0,"",VLOOKUP(#REF!,endurance,2,0))</f>
        <v/>
      </c>
      <c r="E88" s="38"/>
      <c r="F88" s="38"/>
      <c r="G88" s="27">
        <f t="shared" si="9"/>
        <v>0</v>
      </c>
      <c r="H88" s="37" t="str">
        <f t="shared" si="10"/>
        <v/>
      </c>
    </row>
    <row r="89" spans="1:8">
      <c r="A89" s="60">
        <v>39</v>
      </c>
      <c r="B89" s="73">
        <f>RESULTATS!B127</f>
        <v>0</v>
      </c>
      <c r="C89" s="36"/>
      <c r="D89" s="38" t="str">
        <f>IF(C89=0,"",VLOOKUP(#REF!,endurance,2,0))</f>
        <v/>
      </c>
      <c r="E89" s="38"/>
      <c r="F89" s="38"/>
      <c r="G89" s="27">
        <f t="shared" si="9"/>
        <v>0</v>
      </c>
      <c r="H89" s="37" t="str">
        <f t="shared" si="10"/>
        <v/>
      </c>
    </row>
    <row r="90" spans="1:8">
      <c r="A90" s="61"/>
      <c r="B90" s="74"/>
      <c r="C90" s="36"/>
      <c r="D90" s="38" t="str">
        <f>IF(C90=0,"",VLOOKUP(#REF!,endurance,2,0))</f>
        <v/>
      </c>
      <c r="E90" s="38"/>
      <c r="F90" s="38"/>
      <c r="G90" s="27">
        <f t="shared" si="9"/>
        <v>0</v>
      </c>
      <c r="H90" s="37" t="str">
        <f t="shared" si="10"/>
        <v/>
      </c>
    </row>
    <row r="91" spans="1:8">
      <c r="A91" s="60">
        <v>40</v>
      </c>
      <c r="B91" s="73">
        <f>RESULTATS!B130</f>
        <v>0</v>
      </c>
      <c r="C91" s="36"/>
      <c r="D91" s="38" t="str">
        <f>IF(C91=0,"",VLOOKUP(#REF!,endurance,2,0))</f>
        <v/>
      </c>
      <c r="E91" s="38"/>
      <c r="F91" s="38"/>
      <c r="G91" s="27">
        <f t="shared" si="9"/>
        <v>0</v>
      </c>
      <c r="H91" s="37" t="str">
        <f t="shared" si="10"/>
        <v/>
      </c>
    </row>
    <row r="92" spans="1:8">
      <c r="A92" s="61"/>
      <c r="B92" s="74"/>
      <c r="C92" s="36"/>
      <c r="D92" s="38" t="str">
        <f>IF(C92=0,"",VLOOKUP(#REF!,endurance,2,0))</f>
        <v/>
      </c>
      <c r="E92" s="38"/>
      <c r="F92" s="38"/>
      <c r="G92" s="27">
        <f t="shared" si="9"/>
        <v>0</v>
      </c>
      <c r="H92" s="37" t="str">
        <f t="shared" si="10"/>
        <v/>
      </c>
    </row>
    <row r="93" spans="1:8">
      <c r="A93" s="60">
        <v>41</v>
      </c>
      <c r="B93" s="73">
        <f>RESULTATS!B133</f>
        <v>0</v>
      </c>
      <c r="C93" s="36"/>
      <c r="D93" s="38" t="str">
        <f>IF(C93=0,"",VLOOKUP(#REF!,endurance,2,0))</f>
        <v/>
      </c>
      <c r="E93" s="38"/>
      <c r="F93" s="38"/>
      <c r="G93" s="27">
        <f t="shared" si="9"/>
        <v>0</v>
      </c>
      <c r="H93" s="37" t="str">
        <f t="shared" si="10"/>
        <v/>
      </c>
    </row>
    <row r="94" spans="1:8">
      <c r="A94" s="61"/>
      <c r="B94" s="74"/>
      <c r="C94" s="36"/>
      <c r="D94" s="38" t="str">
        <f>IF(C94=0,"",VLOOKUP(#REF!,endurance,2,0))</f>
        <v/>
      </c>
      <c r="E94" s="38"/>
      <c r="F94" s="38"/>
      <c r="G94" s="27">
        <f t="shared" si="9"/>
        <v>0</v>
      </c>
      <c r="H94" s="37" t="str">
        <f t="shared" si="10"/>
        <v/>
      </c>
    </row>
    <row r="95" spans="1:8">
      <c r="A95" s="60">
        <v>42</v>
      </c>
      <c r="B95" s="73">
        <f>RESULTATS!B137</f>
        <v>0</v>
      </c>
      <c r="C95" s="36"/>
      <c r="D95" s="38" t="str">
        <f>IF(C95=0,"",VLOOKUP(#REF!,endurance,2,0))</f>
        <v/>
      </c>
      <c r="E95" s="38"/>
      <c r="F95" s="38"/>
      <c r="G95" s="27">
        <f t="shared" si="9"/>
        <v>0</v>
      </c>
      <c r="H95" s="37" t="str">
        <f t="shared" si="10"/>
        <v/>
      </c>
    </row>
    <row r="96" spans="1:8">
      <c r="A96" s="61"/>
      <c r="B96" s="74"/>
      <c r="C96" s="36"/>
      <c r="D96" s="38" t="str">
        <f>IF(C96=0,"",VLOOKUP(#REF!,endurance,2,0))</f>
        <v/>
      </c>
      <c r="E96" s="38"/>
      <c r="F96" s="38"/>
      <c r="G96" s="27">
        <f t="shared" si="9"/>
        <v>0</v>
      </c>
      <c r="H96" s="37" t="str">
        <f t="shared" si="10"/>
        <v/>
      </c>
    </row>
    <row r="97" spans="1:8">
      <c r="A97" s="60">
        <v>43</v>
      </c>
      <c r="B97" s="73">
        <f>RESULTATS!B140</f>
        <v>0</v>
      </c>
      <c r="C97" s="36"/>
      <c r="D97" s="38" t="str">
        <f>IF(C97=0,"",VLOOKUP(#REF!,endurance,2,0))</f>
        <v/>
      </c>
      <c r="E97" s="38"/>
      <c r="F97" s="38"/>
      <c r="G97" s="27">
        <f t="shared" si="9"/>
        <v>0</v>
      </c>
      <c r="H97" s="37" t="str">
        <f t="shared" si="10"/>
        <v/>
      </c>
    </row>
    <row r="98" spans="1:8">
      <c r="A98" s="61"/>
      <c r="B98" s="74"/>
      <c r="C98" s="36"/>
      <c r="D98" s="38" t="str">
        <f>IF(C98=0,"",VLOOKUP(#REF!,endurance,2,0))</f>
        <v/>
      </c>
      <c r="E98" s="38"/>
      <c r="F98" s="38"/>
      <c r="G98" s="27">
        <f t="shared" si="9"/>
        <v>0</v>
      </c>
      <c r="H98" s="37" t="str">
        <f t="shared" si="10"/>
        <v/>
      </c>
    </row>
    <row r="99" spans="1:8">
      <c r="A99" s="60">
        <v>44</v>
      </c>
      <c r="B99" s="73">
        <f>RESULTATS!B143</f>
        <v>0</v>
      </c>
      <c r="C99" s="36"/>
      <c r="D99" s="38" t="str">
        <f>IF(C99=0,"",VLOOKUP(#REF!,endurance,2,0))</f>
        <v/>
      </c>
      <c r="E99" s="38"/>
      <c r="F99" s="38"/>
      <c r="G99" s="27">
        <f t="shared" si="9"/>
        <v>0</v>
      </c>
      <c r="H99" s="37" t="str">
        <f t="shared" si="10"/>
        <v/>
      </c>
    </row>
    <row r="100" spans="1:8">
      <c r="A100" s="61"/>
      <c r="B100" s="74"/>
      <c r="C100" s="36"/>
      <c r="D100" s="38" t="str">
        <f>IF(C100=0,"",VLOOKUP(#REF!,endurance,2,0))</f>
        <v/>
      </c>
      <c r="E100" s="38"/>
      <c r="F100" s="38"/>
      <c r="G100" s="27">
        <f t="shared" si="9"/>
        <v>0</v>
      </c>
      <c r="H100" s="37" t="str">
        <f t="shared" si="10"/>
        <v/>
      </c>
    </row>
    <row r="101" spans="1:8">
      <c r="A101" s="60">
        <v>45</v>
      </c>
      <c r="B101" s="73">
        <f>RESULTATS!B146</f>
        <v>0</v>
      </c>
      <c r="C101" s="36"/>
      <c r="D101" s="38" t="str">
        <f>IF(C101=0,"",VLOOKUP(#REF!,endurance,2,0))</f>
        <v/>
      </c>
      <c r="E101" s="38"/>
      <c r="F101" s="38"/>
      <c r="G101" s="27">
        <f t="shared" si="9"/>
        <v>0</v>
      </c>
      <c r="H101" s="37" t="str">
        <f t="shared" si="10"/>
        <v/>
      </c>
    </row>
    <row r="102" spans="1:8">
      <c r="A102" s="61"/>
      <c r="B102" s="74"/>
      <c r="C102" s="49"/>
      <c r="D102" s="38" t="str">
        <f>IF(C102=0,"",VLOOKUP(#REF!,endurance,2,0))</f>
        <v/>
      </c>
      <c r="E102" s="44"/>
      <c r="F102" s="44"/>
      <c r="G102" s="27">
        <f t="shared" si="9"/>
        <v>0</v>
      </c>
      <c r="H102" s="45" t="str">
        <f t="shared" si="10"/>
        <v/>
      </c>
    </row>
  </sheetData>
  <sortState ref="B5:F26">
    <sortCondition ref="B26"/>
  </sortState>
  <mergeCells count="99">
    <mergeCell ref="C3:D3"/>
    <mergeCell ref="E3:H3"/>
    <mergeCell ref="A5:A6"/>
    <mergeCell ref="B5:B6"/>
    <mergeCell ref="A7:A8"/>
    <mergeCell ref="B7:B8"/>
    <mergeCell ref="A9:A10"/>
    <mergeCell ref="B9:B10"/>
    <mergeCell ref="A11:A12"/>
    <mergeCell ref="B11:B12"/>
    <mergeCell ref="B23:B24"/>
    <mergeCell ref="A13:A14"/>
    <mergeCell ref="B13:B14"/>
    <mergeCell ref="A15:A16"/>
    <mergeCell ref="B15:B16"/>
    <mergeCell ref="A17:A18"/>
    <mergeCell ref="B17:B18"/>
    <mergeCell ref="A31:A32"/>
    <mergeCell ref="B31:B32"/>
    <mergeCell ref="A33:A34"/>
    <mergeCell ref="B33:B34"/>
    <mergeCell ref="A1:H1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A35:H35"/>
    <mergeCell ref="C37:D37"/>
    <mergeCell ref="E37:H37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H69"/>
    <mergeCell ref="C71:D71"/>
    <mergeCell ref="E71:H71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101:A102"/>
    <mergeCell ref="B101:B102"/>
    <mergeCell ref="A95:A96"/>
    <mergeCell ref="B95:B96"/>
    <mergeCell ref="A97:A98"/>
    <mergeCell ref="B97:B98"/>
    <mergeCell ref="A99:A100"/>
    <mergeCell ref="B99:B100"/>
  </mergeCells>
  <phoneticPr fontId="0" type="noConversion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29" zoomScale="90" zoomScaleNormal="90" workbookViewId="0">
      <selection activeCell="J10" sqref="J10"/>
    </sheetView>
  </sheetViews>
  <sheetFormatPr baseColWidth="10" defaultColWidth="11.42578125" defaultRowHeight="15"/>
  <cols>
    <col min="1" max="1" width="4.85546875" customWidth="1"/>
    <col min="2" max="2" width="34.5703125" customWidth="1"/>
    <col min="3" max="4" width="18.140625" customWidth="1"/>
    <col min="5" max="5" width="11.7109375" customWidth="1"/>
    <col min="6" max="6" width="10.7109375" customWidth="1"/>
  </cols>
  <sheetData>
    <row r="1" spans="1:13" s="9" customFormat="1" ht="34.5" thickBot="1">
      <c r="A1" s="65" t="s">
        <v>41</v>
      </c>
      <c r="B1" s="65"/>
      <c r="C1" s="65"/>
      <c r="D1" s="65"/>
      <c r="E1" s="65"/>
      <c r="F1" s="65"/>
      <c r="G1" s="65"/>
      <c r="H1" s="66"/>
      <c r="I1" s="25"/>
      <c r="J1" s="25"/>
      <c r="K1" s="25"/>
      <c r="L1" s="25"/>
      <c r="M1" s="25"/>
    </row>
    <row r="2" spans="1:13" ht="25.5" customHeight="1"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  <c r="M2" s="23"/>
    </row>
    <row r="3" spans="1:13" ht="24.75" customHeight="1">
      <c r="B3" s="12"/>
      <c r="C3" s="79" t="s">
        <v>18</v>
      </c>
      <c r="D3" s="79"/>
      <c r="E3" s="79"/>
      <c r="F3" s="79"/>
    </row>
    <row r="4" spans="1:13">
      <c r="B4" s="2" t="s">
        <v>0</v>
      </c>
      <c r="C4" s="53" t="s">
        <v>35</v>
      </c>
      <c r="D4" s="53" t="s">
        <v>36</v>
      </c>
      <c r="E4" s="53" t="s">
        <v>16</v>
      </c>
      <c r="F4" s="53" t="s">
        <v>5</v>
      </c>
    </row>
    <row r="5" spans="1:13" ht="15" customHeight="1">
      <c r="A5" s="60">
        <v>1</v>
      </c>
      <c r="B5" s="73" t="str">
        <f>(RESULTATS!B5)</f>
        <v>BLLONDEAU Anais</v>
      </c>
      <c r="C5" s="39">
        <v>6.3</v>
      </c>
      <c r="D5" s="39"/>
      <c r="E5" s="27">
        <f>MIN(C5:D5)</f>
        <v>6.3</v>
      </c>
      <c r="F5" s="38">
        <f t="shared" ref="F5:F28" si="0">IF(E5=0,"",VLOOKUP(E5,vitesse,2,0))</f>
        <v>31</v>
      </c>
    </row>
    <row r="6" spans="1:13" ht="15" customHeight="1">
      <c r="A6" s="61"/>
      <c r="B6" s="74"/>
      <c r="C6" s="36"/>
      <c r="D6" s="36"/>
      <c r="E6" s="27">
        <f t="shared" ref="E6:E34" si="1">MIN(C6:D6)</f>
        <v>0</v>
      </c>
      <c r="F6" s="38" t="str">
        <f t="shared" si="0"/>
        <v/>
      </c>
    </row>
    <row r="7" spans="1:13" ht="15" customHeight="1">
      <c r="A7" s="60">
        <v>2</v>
      </c>
      <c r="B7" s="73" t="str">
        <f>(RESULTATS!B8)</f>
        <v>ALVES PEREIRA Lola</v>
      </c>
      <c r="C7" s="36">
        <v>6.4</v>
      </c>
      <c r="D7" s="36"/>
      <c r="E7" s="27">
        <f t="shared" si="1"/>
        <v>6.4</v>
      </c>
      <c r="F7" s="38">
        <f t="shared" si="0"/>
        <v>31</v>
      </c>
    </row>
    <row r="8" spans="1:13" ht="15" customHeight="1">
      <c r="A8" s="61"/>
      <c r="B8" s="74"/>
      <c r="C8" s="36"/>
      <c r="D8" s="36"/>
      <c r="E8" s="27">
        <f t="shared" si="1"/>
        <v>0</v>
      </c>
      <c r="F8" s="38" t="str">
        <f t="shared" si="0"/>
        <v/>
      </c>
    </row>
    <row r="9" spans="1:13" ht="15" customHeight="1">
      <c r="A9" s="60">
        <v>3</v>
      </c>
      <c r="B9" s="73" t="str">
        <f>(RESULTATS!B11)</f>
        <v>BLOT Amandine</v>
      </c>
      <c r="C9" s="36">
        <v>6.4</v>
      </c>
      <c r="D9" s="36"/>
      <c r="E9" s="27">
        <f t="shared" si="1"/>
        <v>6.4</v>
      </c>
      <c r="F9" s="38">
        <f t="shared" si="0"/>
        <v>31</v>
      </c>
    </row>
    <row r="10" spans="1:13" ht="15" customHeight="1">
      <c r="A10" s="61"/>
      <c r="B10" s="74"/>
      <c r="C10" s="36"/>
      <c r="D10" s="36"/>
      <c r="E10" s="27">
        <f t="shared" si="1"/>
        <v>0</v>
      </c>
      <c r="F10" s="38" t="str">
        <f t="shared" si="0"/>
        <v/>
      </c>
    </row>
    <row r="11" spans="1:13" ht="15" customHeight="1">
      <c r="A11" s="60">
        <v>4</v>
      </c>
      <c r="B11" s="73" t="str">
        <f>(RESULTATS!B14)</f>
        <v>GUEDON Amélie</v>
      </c>
      <c r="C11" s="36">
        <v>6.5</v>
      </c>
      <c r="D11" s="36"/>
      <c r="E11" s="27">
        <f t="shared" si="1"/>
        <v>6.5</v>
      </c>
      <c r="F11" s="38">
        <f t="shared" si="0"/>
        <v>30</v>
      </c>
    </row>
    <row r="12" spans="1:13" ht="15" customHeight="1">
      <c r="A12" s="61"/>
      <c r="B12" s="74"/>
      <c r="C12" s="36"/>
      <c r="D12" s="36"/>
      <c r="E12" s="27">
        <f t="shared" si="1"/>
        <v>0</v>
      </c>
      <c r="F12" s="38" t="str">
        <f t="shared" si="0"/>
        <v/>
      </c>
    </row>
    <row r="13" spans="1:13" ht="15" customHeight="1">
      <c r="A13" s="60">
        <v>5</v>
      </c>
      <c r="B13" s="73" t="str">
        <f>(RESULTATS!B17)</f>
        <v>HENRY Anaelle</v>
      </c>
      <c r="C13" s="36">
        <v>7.5</v>
      </c>
      <c r="D13" s="36"/>
      <c r="E13" s="27">
        <f t="shared" si="1"/>
        <v>7.5</v>
      </c>
      <c r="F13" s="38">
        <f t="shared" si="0"/>
        <v>22</v>
      </c>
    </row>
    <row r="14" spans="1:13" ht="15" customHeight="1">
      <c r="A14" s="61"/>
      <c r="B14" s="74"/>
      <c r="C14" s="36"/>
      <c r="D14" s="36"/>
      <c r="E14" s="27">
        <f t="shared" si="1"/>
        <v>0</v>
      </c>
      <c r="F14" s="38" t="str">
        <f t="shared" si="0"/>
        <v/>
      </c>
    </row>
    <row r="15" spans="1:13" ht="15" customHeight="1">
      <c r="A15" s="60">
        <v>6</v>
      </c>
      <c r="B15" s="73" t="str">
        <f>(RESULTATS!B20)</f>
        <v>FURET Marine</v>
      </c>
      <c r="C15" s="59">
        <v>6.6</v>
      </c>
      <c r="D15" s="36"/>
      <c r="E15" s="27">
        <f t="shared" si="1"/>
        <v>6.6</v>
      </c>
      <c r="F15" s="38">
        <f t="shared" si="0"/>
        <v>29</v>
      </c>
    </row>
    <row r="16" spans="1:13" ht="15" customHeight="1">
      <c r="A16" s="61"/>
      <c r="B16" s="74"/>
      <c r="C16" s="36"/>
      <c r="D16" s="36"/>
      <c r="E16" s="27">
        <f t="shared" si="1"/>
        <v>0</v>
      </c>
      <c r="F16" s="38" t="str">
        <f t="shared" si="0"/>
        <v/>
      </c>
    </row>
    <row r="17" spans="1:6" ht="15" customHeight="1">
      <c r="A17" s="60">
        <v>7</v>
      </c>
      <c r="B17" s="73" t="str">
        <f>(RESULTATS!B23)</f>
        <v>BOISSARD Célestine</v>
      </c>
      <c r="C17" s="36">
        <v>7.2</v>
      </c>
      <c r="D17" s="36"/>
      <c r="E17" s="27">
        <f t="shared" si="1"/>
        <v>7.2</v>
      </c>
      <c r="F17" s="38">
        <f t="shared" si="0"/>
        <v>24</v>
      </c>
    </row>
    <row r="18" spans="1:6" ht="15" customHeight="1">
      <c r="A18" s="61"/>
      <c r="B18" s="74"/>
      <c r="C18" s="36"/>
      <c r="D18" s="36"/>
      <c r="E18" s="27">
        <f t="shared" si="1"/>
        <v>0</v>
      </c>
      <c r="F18" s="38" t="str">
        <f t="shared" si="0"/>
        <v/>
      </c>
    </row>
    <row r="19" spans="1:6" ht="15" customHeight="1">
      <c r="A19" s="60">
        <v>8</v>
      </c>
      <c r="B19" s="73" t="str">
        <f>(RESULTATS!B26)</f>
        <v>FOUILLEUL Ines</v>
      </c>
      <c r="C19" s="36">
        <v>7.2</v>
      </c>
      <c r="D19" s="36"/>
      <c r="E19" s="27">
        <f t="shared" si="1"/>
        <v>7.2</v>
      </c>
      <c r="F19" s="38">
        <f t="shared" si="0"/>
        <v>24</v>
      </c>
    </row>
    <row r="20" spans="1:6" ht="15" customHeight="1">
      <c r="A20" s="61"/>
      <c r="B20" s="74"/>
      <c r="C20" s="36"/>
      <c r="D20" s="36"/>
      <c r="E20" s="27">
        <f t="shared" si="1"/>
        <v>0</v>
      </c>
      <c r="F20" s="38" t="str">
        <f t="shared" si="0"/>
        <v/>
      </c>
    </row>
    <row r="21" spans="1:6" ht="15" customHeight="1">
      <c r="A21" s="60">
        <v>9</v>
      </c>
      <c r="B21" s="73" t="str">
        <f>(RESULTATS!B29)</f>
        <v>LEPOIVRE Margot</v>
      </c>
      <c r="C21" s="36">
        <v>7.4</v>
      </c>
      <c r="D21" s="36"/>
      <c r="E21" s="27">
        <f t="shared" si="1"/>
        <v>7.4</v>
      </c>
      <c r="F21" s="38">
        <f t="shared" si="0"/>
        <v>23</v>
      </c>
    </row>
    <row r="22" spans="1:6" ht="15" customHeight="1">
      <c r="A22" s="61"/>
      <c r="B22" s="74"/>
      <c r="C22" s="36"/>
      <c r="D22" s="36"/>
      <c r="E22" s="27">
        <f t="shared" si="1"/>
        <v>0</v>
      </c>
      <c r="F22" s="38" t="str">
        <f t="shared" si="0"/>
        <v/>
      </c>
    </row>
    <row r="23" spans="1:6" ht="15" customHeight="1">
      <c r="A23" s="60">
        <v>10</v>
      </c>
      <c r="B23" s="73" t="str">
        <f>(RESULTATS!B32)</f>
        <v>PERRIER Ylona</v>
      </c>
      <c r="C23" s="36">
        <v>6.9</v>
      </c>
      <c r="D23" s="36"/>
      <c r="E23" s="27">
        <f t="shared" si="1"/>
        <v>6.9</v>
      </c>
      <c r="F23" s="38">
        <f t="shared" si="0"/>
        <v>27</v>
      </c>
    </row>
    <row r="24" spans="1:6" ht="15" customHeight="1">
      <c r="A24" s="61"/>
      <c r="B24" s="74"/>
      <c r="C24" s="36"/>
      <c r="D24" s="36"/>
      <c r="E24" s="27">
        <f t="shared" si="1"/>
        <v>0</v>
      </c>
      <c r="F24" s="38" t="str">
        <f t="shared" si="0"/>
        <v/>
      </c>
    </row>
    <row r="25" spans="1:6" ht="15" customHeight="1">
      <c r="A25" s="60">
        <v>11</v>
      </c>
      <c r="B25" s="73" t="str">
        <f>(RESULTATS!B35)</f>
        <v>GROSCOL Lauriane</v>
      </c>
      <c r="C25" s="36">
        <v>7.8</v>
      </c>
      <c r="D25" s="36"/>
      <c r="E25" s="27">
        <f t="shared" si="1"/>
        <v>7.8</v>
      </c>
      <c r="F25" s="38">
        <f t="shared" si="0"/>
        <v>20</v>
      </c>
    </row>
    <row r="26" spans="1:6" ht="15" customHeight="1">
      <c r="A26" s="61"/>
      <c r="B26" s="74"/>
      <c r="C26" s="36"/>
      <c r="D26" s="36"/>
      <c r="E26" s="27">
        <f t="shared" si="1"/>
        <v>0</v>
      </c>
      <c r="F26" s="38" t="str">
        <f t="shared" si="0"/>
        <v/>
      </c>
    </row>
    <row r="27" spans="1:6" ht="15" customHeight="1">
      <c r="A27" s="60">
        <v>12</v>
      </c>
      <c r="B27" s="73" t="str">
        <f>(RESULTATS!B38)</f>
        <v>FRERET Marion</v>
      </c>
      <c r="C27" s="36">
        <v>6.6</v>
      </c>
      <c r="D27" s="36"/>
      <c r="E27" s="27">
        <f t="shared" si="1"/>
        <v>6.6</v>
      </c>
      <c r="F27" s="38">
        <f t="shared" si="0"/>
        <v>29</v>
      </c>
    </row>
    <row r="28" spans="1:6" ht="15" customHeight="1">
      <c r="A28" s="61"/>
      <c r="B28" s="74"/>
      <c r="C28" s="36"/>
      <c r="D28" s="36"/>
      <c r="E28" s="27">
        <f t="shared" si="1"/>
        <v>0</v>
      </c>
      <c r="F28" s="38" t="str">
        <f t="shared" si="0"/>
        <v/>
      </c>
    </row>
    <row r="29" spans="1:6" ht="15" customHeight="1">
      <c r="A29" s="60">
        <v>13</v>
      </c>
      <c r="B29" s="73" t="str">
        <f>(RESULTATS!B41)</f>
        <v>MIGEON Léna</v>
      </c>
      <c r="C29" s="36"/>
      <c r="D29" s="36"/>
      <c r="E29" s="27">
        <f t="shared" si="1"/>
        <v>0</v>
      </c>
      <c r="F29" s="38" t="str">
        <f t="shared" ref="F29:F32" si="2">IF(E29=0,"",VLOOKUP(E29,vitesse,2,0))</f>
        <v/>
      </c>
    </row>
    <row r="30" spans="1:6" ht="15" customHeight="1">
      <c r="A30" s="61"/>
      <c r="B30" s="74"/>
      <c r="C30" s="36"/>
      <c r="D30" s="36"/>
      <c r="E30" s="27">
        <f t="shared" si="1"/>
        <v>0</v>
      </c>
      <c r="F30" s="38" t="str">
        <f t="shared" si="2"/>
        <v/>
      </c>
    </row>
    <row r="31" spans="1:6" ht="15" customHeight="1">
      <c r="A31" s="60">
        <v>14</v>
      </c>
      <c r="B31" s="73" t="str">
        <f>(RESULTATS!B44)</f>
        <v>MORTREUIL Héloise</v>
      </c>
      <c r="C31" s="36">
        <v>7.3</v>
      </c>
      <c r="D31" s="36"/>
      <c r="E31" s="27">
        <f t="shared" si="1"/>
        <v>7.3</v>
      </c>
      <c r="F31" s="38">
        <f t="shared" si="2"/>
        <v>24</v>
      </c>
    </row>
    <row r="32" spans="1:6" ht="15" customHeight="1">
      <c r="A32" s="61"/>
      <c r="B32" s="74"/>
      <c r="C32" s="36"/>
      <c r="D32" s="36"/>
      <c r="E32" s="27">
        <f t="shared" si="1"/>
        <v>0</v>
      </c>
      <c r="F32" s="38" t="str">
        <f t="shared" si="2"/>
        <v/>
      </c>
    </row>
    <row r="33" spans="1:8" ht="15" customHeight="1">
      <c r="A33" s="60">
        <v>15</v>
      </c>
      <c r="B33" s="73" t="str">
        <f>(RESULTATS!B47)</f>
        <v>THIBOLT Louise</v>
      </c>
      <c r="C33" s="36">
        <v>5.9</v>
      </c>
      <c r="D33" s="36"/>
      <c r="E33" s="27">
        <f t="shared" si="1"/>
        <v>5.9</v>
      </c>
      <c r="F33" s="38">
        <f t="shared" ref="F33:F34" si="3">IF(E33=0,"",VLOOKUP(E33,vitesse,2,0))</f>
        <v>34</v>
      </c>
    </row>
    <row r="34" spans="1:8" ht="15" customHeight="1" thickBot="1">
      <c r="A34" s="61"/>
      <c r="B34" s="74"/>
      <c r="C34" s="36"/>
      <c r="D34" s="36"/>
      <c r="E34" s="27">
        <f t="shared" si="1"/>
        <v>0</v>
      </c>
      <c r="F34" s="38" t="str">
        <f t="shared" si="3"/>
        <v/>
      </c>
    </row>
    <row r="35" spans="1:8" ht="34.5" thickBot="1">
      <c r="A35" s="65" t="s">
        <v>41</v>
      </c>
      <c r="B35" s="65"/>
      <c r="C35" s="65"/>
      <c r="D35" s="65"/>
      <c r="E35" s="65"/>
      <c r="F35" s="65"/>
      <c r="G35" s="65"/>
      <c r="H35" s="66"/>
    </row>
    <row r="36" spans="1:8" ht="33.75">
      <c r="B36" s="24"/>
      <c r="C36" s="24"/>
      <c r="D36" s="24"/>
      <c r="E36" s="24"/>
      <c r="F36" s="24"/>
      <c r="G36" s="23"/>
      <c r="H36" s="23"/>
    </row>
    <row r="37" spans="1:8" ht="26.25">
      <c r="B37" s="12"/>
      <c r="C37" s="79" t="s">
        <v>18</v>
      </c>
      <c r="D37" s="79"/>
      <c r="E37" s="79"/>
      <c r="F37" s="79"/>
    </row>
    <row r="38" spans="1:8">
      <c r="B38" s="2" t="s">
        <v>0</v>
      </c>
      <c r="C38" s="53" t="s">
        <v>35</v>
      </c>
      <c r="D38" s="53" t="s">
        <v>36</v>
      </c>
      <c r="E38" s="53" t="s">
        <v>16</v>
      </c>
      <c r="F38" s="53" t="s">
        <v>5</v>
      </c>
    </row>
    <row r="39" spans="1:8">
      <c r="A39" s="60">
        <v>16</v>
      </c>
      <c r="B39" s="73" t="str">
        <f>RESULTATS!B54</f>
        <v>VERNICHON Mélissa</v>
      </c>
      <c r="C39" s="39">
        <v>6.6</v>
      </c>
      <c r="D39" s="39"/>
      <c r="E39" s="27">
        <f>MIN(C39:D39)</f>
        <v>6.6</v>
      </c>
      <c r="F39" s="38">
        <f t="shared" ref="F39:F68" si="4">IF(E39=0,"",VLOOKUP(E39,vitesse,2,0))</f>
        <v>29</v>
      </c>
    </row>
    <row r="40" spans="1:8">
      <c r="A40" s="61"/>
      <c r="B40" s="74"/>
      <c r="C40" s="36"/>
      <c r="D40" s="36"/>
      <c r="E40" s="27">
        <f t="shared" ref="E40:E68" si="5">MIN(C40:D40)</f>
        <v>0</v>
      </c>
      <c r="F40" s="38" t="str">
        <f t="shared" si="4"/>
        <v/>
      </c>
    </row>
    <row r="41" spans="1:8">
      <c r="A41" s="60">
        <v>17</v>
      </c>
      <c r="B41" s="73" t="str">
        <f>RESULTATS!B57</f>
        <v>BLOT Morgane (U18F)</v>
      </c>
      <c r="C41" s="36">
        <v>6.7</v>
      </c>
      <c r="D41" s="36"/>
      <c r="E41" s="27">
        <f t="shared" si="5"/>
        <v>6.7</v>
      </c>
      <c r="F41" s="38">
        <f t="shared" si="4"/>
        <v>28</v>
      </c>
    </row>
    <row r="42" spans="1:8">
      <c r="A42" s="61"/>
      <c r="B42" s="74"/>
      <c r="C42" s="36"/>
      <c r="D42" s="36"/>
      <c r="E42" s="27">
        <f t="shared" si="5"/>
        <v>0</v>
      </c>
      <c r="F42" s="38" t="str">
        <f t="shared" si="4"/>
        <v/>
      </c>
    </row>
    <row r="43" spans="1:8">
      <c r="A43" s="60">
        <v>18</v>
      </c>
      <c r="B43" s="73">
        <f>RESULTATS!B60</f>
        <v>0</v>
      </c>
      <c r="C43" s="36"/>
      <c r="D43" s="36"/>
      <c r="E43" s="27">
        <f t="shared" si="5"/>
        <v>0</v>
      </c>
      <c r="F43" s="38" t="str">
        <f t="shared" si="4"/>
        <v/>
      </c>
    </row>
    <row r="44" spans="1:8">
      <c r="A44" s="61"/>
      <c r="B44" s="74"/>
      <c r="C44" s="36"/>
      <c r="D44" s="36"/>
      <c r="E44" s="27">
        <f t="shared" si="5"/>
        <v>0</v>
      </c>
      <c r="F44" s="38" t="str">
        <f t="shared" si="4"/>
        <v/>
      </c>
    </row>
    <row r="45" spans="1:8">
      <c r="A45" s="60">
        <v>19</v>
      </c>
      <c r="B45" s="73">
        <f>RESULTATS!B63</f>
        <v>0</v>
      </c>
      <c r="C45" s="36"/>
      <c r="D45" s="36"/>
      <c r="E45" s="27">
        <f t="shared" si="5"/>
        <v>0</v>
      </c>
      <c r="F45" s="38" t="str">
        <f t="shared" si="4"/>
        <v/>
      </c>
    </row>
    <row r="46" spans="1:8">
      <c r="A46" s="61"/>
      <c r="B46" s="74"/>
      <c r="C46" s="36"/>
      <c r="D46" s="36"/>
      <c r="E46" s="27">
        <f t="shared" si="5"/>
        <v>0</v>
      </c>
      <c r="F46" s="38" t="str">
        <f t="shared" si="4"/>
        <v/>
      </c>
    </row>
    <row r="47" spans="1:8">
      <c r="A47" s="60">
        <v>20</v>
      </c>
      <c r="B47" s="73">
        <f>RESULTATS!B66</f>
        <v>0</v>
      </c>
      <c r="C47" s="36"/>
      <c r="D47" s="36"/>
      <c r="E47" s="27">
        <f t="shared" si="5"/>
        <v>0</v>
      </c>
      <c r="F47" s="38" t="str">
        <f t="shared" si="4"/>
        <v/>
      </c>
    </row>
    <row r="48" spans="1:8">
      <c r="A48" s="61"/>
      <c r="B48" s="74"/>
      <c r="C48" s="36"/>
      <c r="D48" s="36"/>
      <c r="E48" s="27">
        <f t="shared" si="5"/>
        <v>0</v>
      </c>
      <c r="F48" s="38" t="str">
        <f t="shared" si="4"/>
        <v/>
      </c>
    </row>
    <row r="49" spans="1:6">
      <c r="A49" s="60">
        <v>21</v>
      </c>
      <c r="B49" s="73">
        <f>RESULTATS!B69</f>
        <v>0</v>
      </c>
      <c r="C49" s="36"/>
      <c r="D49" s="36"/>
      <c r="E49" s="27">
        <f t="shared" si="5"/>
        <v>0</v>
      </c>
      <c r="F49" s="38" t="str">
        <f t="shared" si="4"/>
        <v/>
      </c>
    </row>
    <row r="50" spans="1:6">
      <c r="A50" s="61"/>
      <c r="B50" s="74"/>
      <c r="C50" s="36"/>
      <c r="D50" s="36"/>
      <c r="E50" s="27">
        <f t="shared" si="5"/>
        <v>0</v>
      </c>
      <c r="F50" s="38" t="str">
        <f t="shared" si="4"/>
        <v/>
      </c>
    </row>
    <row r="51" spans="1:6">
      <c r="A51" s="60">
        <v>22</v>
      </c>
      <c r="B51" s="73">
        <f>RESULTATS!B72</f>
        <v>0</v>
      </c>
      <c r="C51" s="36"/>
      <c r="D51" s="36"/>
      <c r="E51" s="27">
        <f t="shared" si="5"/>
        <v>0</v>
      </c>
      <c r="F51" s="38" t="str">
        <f t="shared" si="4"/>
        <v/>
      </c>
    </row>
    <row r="52" spans="1:6">
      <c r="A52" s="61"/>
      <c r="B52" s="74"/>
      <c r="C52" s="36"/>
      <c r="D52" s="36"/>
      <c r="E52" s="27">
        <f t="shared" si="5"/>
        <v>0</v>
      </c>
      <c r="F52" s="38" t="str">
        <f t="shared" si="4"/>
        <v/>
      </c>
    </row>
    <row r="53" spans="1:6">
      <c r="A53" s="60">
        <v>23</v>
      </c>
      <c r="B53" s="73">
        <f>RESULTATS!B75</f>
        <v>0</v>
      </c>
      <c r="C53" s="36"/>
      <c r="D53" s="36"/>
      <c r="E53" s="27">
        <f t="shared" si="5"/>
        <v>0</v>
      </c>
      <c r="F53" s="38" t="str">
        <f t="shared" si="4"/>
        <v/>
      </c>
    </row>
    <row r="54" spans="1:6">
      <c r="A54" s="61"/>
      <c r="B54" s="74"/>
      <c r="C54" s="36"/>
      <c r="D54" s="36"/>
      <c r="E54" s="27">
        <f t="shared" si="5"/>
        <v>0</v>
      </c>
      <c r="F54" s="38" t="str">
        <f t="shared" si="4"/>
        <v/>
      </c>
    </row>
    <row r="55" spans="1:6">
      <c r="A55" s="60">
        <v>24</v>
      </c>
      <c r="B55" s="73">
        <f>RESULTATS!B78</f>
        <v>0</v>
      </c>
      <c r="C55" s="36"/>
      <c r="D55" s="36"/>
      <c r="E55" s="27">
        <f t="shared" si="5"/>
        <v>0</v>
      </c>
      <c r="F55" s="38" t="str">
        <f t="shared" si="4"/>
        <v/>
      </c>
    </row>
    <row r="56" spans="1:6">
      <c r="A56" s="61"/>
      <c r="B56" s="74"/>
      <c r="C56" s="36"/>
      <c r="D56" s="36"/>
      <c r="E56" s="27">
        <f t="shared" si="5"/>
        <v>0</v>
      </c>
      <c r="F56" s="38" t="str">
        <f t="shared" si="4"/>
        <v/>
      </c>
    </row>
    <row r="57" spans="1:6">
      <c r="A57" s="60">
        <v>25</v>
      </c>
      <c r="B57" s="73">
        <f>RESULTATS!B81</f>
        <v>0</v>
      </c>
      <c r="C57" s="36"/>
      <c r="D57" s="36"/>
      <c r="E57" s="27">
        <f t="shared" si="5"/>
        <v>0</v>
      </c>
      <c r="F57" s="38" t="str">
        <f t="shared" si="4"/>
        <v/>
      </c>
    </row>
    <row r="58" spans="1:6">
      <c r="A58" s="61"/>
      <c r="B58" s="74"/>
      <c r="C58" s="36"/>
      <c r="D58" s="36"/>
      <c r="E58" s="27">
        <f t="shared" si="5"/>
        <v>0</v>
      </c>
      <c r="F58" s="38" t="str">
        <f t="shared" si="4"/>
        <v/>
      </c>
    </row>
    <row r="59" spans="1:6">
      <c r="A59" s="60">
        <v>26</v>
      </c>
      <c r="B59" s="73">
        <f>RESULTATS!B84</f>
        <v>0</v>
      </c>
      <c r="C59" s="36"/>
      <c r="D59" s="36"/>
      <c r="E59" s="27">
        <f t="shared" si="5"/>
        <v>0</v>
      </c>
      <c r="F59" s="38" t="str">
        <f t="shared" si="4"/>
        <v/>
      </c>
    </row>
    <row r="60" spans="1:6">
      <c r="A60" s="61"/>
      <c r="B60" s="74"/>
      <c r="C60" s="36"/>
      <c r="D60" s="36"/>
      <c r="E60" s="27">
        <f t="shared" si="5"/>
        <v>0</v>
      </c>
      <c r="F60" s="38" t="str">
        <f t="shared" si="4"/>
        <v/>
      </c>
    </row>
    <row r="61" spans="1:6">
      <c r="A61" s="60">
        <v>27</v>
      </c>
      <c r="B61" s="73">
        <f>RESULTATS!B87</f>
        <v>0</v>
      </c>
      <c r="C61" s="36"/>
      <c r="D61" s="36"/>
      <c r="E61" s="27">
        <f t="shared" si="5"/>
        <v>0</v>
      </c>
      <c r="F61" s="38" t="str">
        <f t="shared" si="4"/>
        <v/>
      </c>
    </row>
    <row r="62" spans="1:6">
      <c r="A62" s="61"/>
      <c r="B62" s="74"/>
      <c r="C62" s="36"/>
      <c r="D62" s="36"/>
      <c r="E62" s="27">
        <f t="shared" si="5"/>
        <v>0</v>
      </c>
      <c r="F62" s="38" t="str">
        <f t="shared" si="4"/>
        <v/>
      </c>
    </row>
    <row r="63" spans="1:6">
      <c r="A63" s="60">
        <v>28</v>
      </c>
      <c r="B63" s="73">
        <f>RESULTATS!B90</f>
        <v>0</v>
      </c>
      <c r="C63" s="36"/>
      <c r="D63" s="36"/>
      <c r="E63" s="27">
        <f t="shared" si="5"/>
        <v>0</v>
      </c>
      <c r="F63" s="38" t="str">
        <f t="shared" si="4"/>
        <v/>
      </c>
    </row>
    <row r="64" spans="1:6">
      <c r="A64" s="61"/>
      <c r="B64" s="74"/>
      <c r="C64" s="36"/>
      <c r="D64" s="36"/>
      <c r="E64" s="27">
        <f t="shared" si="5"/>
        <v>0</v>
      </c>
      <c r="F64" s="38" t="str">
        <f t="shared" si="4"/>
        <v/>
      </c>
    </row>
    <row r="65" spans="1:8">
      <c r="A65" s="60">
        <v>29</v>
      </c>
      <c r="B65" s="73">
        <f>RESULTATS!B93</f>
        <v>0</v>
      </c>
      <c r="C65" s="36"/>
      <c r="D65" s="36"/>
      <c r="E65" s="27">
        <f t="shared" si="5"/>
        <v>0</v>
      </c>
      <c r="F65" s="38" t="str">
        <f t="shared" si="4"/>
        <v/>
      </c>
    </row>
    <row r="66" spans="1:8">
      <c r="A66" s="61"/>
      <c r="B66" s="74"/>
      <c r="C66" s="36"/>
      <c r="D66" s="36"/>
      <c r="E66" s="27">
        <f t="shared" si="5"/>
        <v>0</v>
      </c>
      <c r="F66" s="38" t="str">
        <f t="shared" si="4"/>
        <v/>
      </c>
    </row>
    <row r="67" spans="1:8">
      <c r="A67" s="60">
        <v>30</v>
      </c>
      <c r="B67" s="73">
        <f>RESULTATS!B96</f>
        <v>0</v>
      </c>
      <c r="C67" s="36"/>
      <c r="D67" s="36"/>
      <c r="E67" s="27">
        <f t="shared" si="5"/>
        <v>0</v>
      </c>
      <c r="F67" s="38" t="str">
        <f t="shared" si="4"/>
        <v/>
      </c>
    </row>
    <row r="68" spans="1:8" ht="15.75" thickBot="1">
      <c r="A68" s="61"/>
      <c r="B68" s="74"/>
      <c r="C68" s="36"/>
      <c r="D68" s="36"/>
      <c r="E68" s="27">
        <f t="shared" si="5"/>
        <v>0</v>
      </c>
      <c r="F68" s="38" t="str">
        <f t="shared" si="4"/>
        <v/>
      </c>
    </row>
    <row r="69" spans="1:8" ht="34.5" thickBot="1">
      <c r="A69" s="65" t="s">
        <v>41</v>
      </c>
      <c r="B69" s="65"/>
      <c r="C69" s="65"/>
      <c r="D69" s="65"/>
      <c r="E69" s="65"/>
      <c r="F69" s="65"/>
      <c r="G69" s="65"/>
      <c r="H69" s="66"/>
    </row>
    <row r="70" spans="1:8" ht="33.75">
      <c r="B70" s="24"/>
      <c r="C70" s="24"/>
      <c r="D70" s="24"/>
      <c r="E70" s="24"/>
      <c r="F70" s="24"/>
      <c r="G70" s="23"/>
      <c r="H70" s="23"/>
    </row>
    <row r="71" spans="1:8" ht="26.25">
      <c r="B71" s="12"/>
      <c r="C71" s="79" t="s">
        <v>18</v>
      </c>
      <c r="D71" s="79"/>
      <c r="E71" s="79"/>
      <c r="F71" s="79"/>
    </row>
    <row r="72" spans="1:8">
      <c r="B72" s="2" t="s">
        <v>0</v>
      </c>
      <c r="C72" s="53" t="s">
        <v>35</v>
      </c>
      <c r="D72" s="53" t="s">
        <v>36</v>
      </c>
      <c r="E72" s="53" t="s">
        <v>16</v>
      </c>
      <c r="F72" s="53" t="s">
        <v>5</v>
      </c>
    </row>
    <row r="73" spans="1:8">
      <c r="A73" s="60">
        <v>31</v>
      </c>
      <c r="B73" s="73">
        <f>RESULTATS!B104</f>
        <v>0</v>
      </c>
      <c r="C73" s="39"/>
      <c r="D73" s="39"/>
      <c r="E73" s="27">
        <f>MIN(C73:D73)</f>
        <v>0</v>
      </c>
      <c r="F73" s="38" t="str">
        <f t="shared" ref="F73:F102" si="6">IF(E73=0,"",VLOOKUP(E73,vitesse,2,0))</f>
        <v/>
      </c>
    </row>
    <row r="74" spans="1:8">
      <c r="A74" s="61"/>
      <c r="B74" s="74"/>
      <c r="C74" s="36"/>
      <c r="D74" s="36"/>
      <c r="E74" s="27">
        <f t="shared" ref="E74:E102" si="7">MIN(C74:D74)</f>
        <v>0</v>
      </c>
      <c r="F74" s="38" t="str">
        <f t="shared" si="6"/>
        <v/>
      </c>
    </row>
    <row r="75" spans="1:8">
      <c r="A75" s="60">
        <v>32</v>
      </c>
      <c r="B75" s="73">
        <f>RESULTATS!B107</f>
        <v>0</v>
      </c>
      <c r="C75" s="36"/>
      <c r="D75" s="36"/>
      <c r="E75" s="27">
        <f t="shared" si="7"/>
        <v>0</v>
      </c>
      <c r="F75" s="38" t="str">
        <f t="shared" si="6"/>
        <v/>
      </c>
    </row>
    <row r="76" spans="1:8">
      <c r="A76" s="61"/>
      <c r="B76" s="74"/>
      <c r="C76" s="36"/>
      <c r="D76" s="36"/>
      <c r="E76" s="27">
        <f t="shared" si="7"/>
        <v>0</v>
      </c>
      <c r="F76" s="38" t="str">
        <f t="shared" si="6"/>
        <v/>
      </c>
    </row>
    <row r="77" spans="1:8">
      <c r="A77" s="60">
        <v>33</v>
      </c>
      <c r="B77" s="73">
        <f>RESULTATS!B110</f>
        <v>0</v>
      </c>
      <c r="C77" s="36"/>
      <c r="D77" s="36"/>
      <c r="E77" s="27">
        <f t="shared" si="7"/>
        <v>0</v>
      </c>
      <c r="F77" s="38" t="str">
        <f t="shared" si="6"/>
        <v/>
      </c>
    </row>
    <row r="78" spans="1:8">
      <c r="A78" s="61"/>
      <c r="B78" s="74"/>
      <c r="C78" s="36"/>
      <c r="D78" s="36"/>
      <c r="E78" s="27">
        <f t="shared" si="7"/>
        <v>0</v>
      </c>
      <c r="F78" s="38" t="str">
        <f t="shared" si="6"/>
        <v/>
      </c>
    </row>
    <row r="79" spans="1:8">
      <c r="A79" s="60">
        <v>34</v>
      </c>
      <c r="B79" s="73">
        <f>RESULTATS!B113</f>
        <v>0</v>
      </c>
      <c r="C79" s="36"/>
      <c r="D79" s="36"/>
      <c r="E79" s="27">
        <f t="shared" si="7"/>
        <v>0</v>
      </c>
      <c r="F79" s="38" t="str">
        <f t="shared" si="6"/>
        <v/>
      </c>
    </row>
    <row r="80" spans="1:8">
      <c r="A80" s="61"/>
      <c r="B80" s="74"/>
      <c r="C80" s="36"/>
      <c r="D80" s="36"/>
      <c r="E80" s="27">
        <f t="shared" si="7"/>
        <v>0</v>
      </c>
      <c r="F80" s="38" t="str">
        <f t="shared" si="6"/>
        <v/>
      </c>
    </row>
    <row r="81" spans="1:6">
      <c r="A81" s="60">
        <v>35</v>
      </c>
      <c r="B81" s="73">
        <f>RESULTATS!B116</f>
        <v>0</v>
      </c>
      <c r="C81" s="36"/>
      <c r="D81" s="36"/>
      <c r="E81" s="27">
        <f t="shared" si="7"/>
        <v>0</v>
      </c>
      <c r="F81" s="38" t="str">
        <f t="shared" si="6"/>
        <v/>
      </c>
    </row>
    <row r="82" spans="1:6">
      <c r="A82" s="61"/>
      <c r="B82" s="74"/>
      <c r="C82" s="36"/>
      <c r="D82" s="36"/>
      <c r="E82" s="27">
        <f t="shared" si="7"/>
        <v>0</v>
      </c>
      <c r="F82" s="38" t="str">
        <f t="shared" si="6"/>
        <v/>
      </c>
    </row>
    <row r="83" spans="1:6">
      <c r="A83" s="60">
        <v>36</v>
      </c>
      <c r="B83" s="73">
        <f>RESULTATS!B119</f>
        <v>0</v>
      </c>
      <c r="C83" s="36"/>
      <c r="D83" s="36"/>
      <c r="E83" s="27">
        <f t="shared" si="7"/>
        <v>0</v>
      </c>
      <c r="F83" s="38" t="str">
        <f t="shared" si="6"/>
        <v/>
      </c>
    </row>
    <row r="84" spans="1:6">
      <c r="A84" s="61"/>
      <c r="B84" s="74"/>
      <c r="C84" s="36"/>
      <c r="D84" s="36"/>
      <c r="E84" s="27">
        <f t="shared" si="7"/>
        <v>0</v>
      </c>
      <c r="F84" s="38" t="str">
        <f t="shared" si="6"/>
        <v/>
      </c>
    </row>
    <row r="85" spans="1:6">
      <c r="A85" s="60">
        <v>37</v>
      </c>
      <c r="B85" s="73">
        <f>RESULTATS!B121</f>
        <v>0</v>
      </c>
      <c r="C85" s="36"/>
      <c r="D85" s="36"/>
      <c r="E85" s="27">
        <f t="shared" si="7"/>
        <v>0</v>
      </c>
      <c r="F85" s="38" t="str">
        <f t="shared" si="6"/>
        <v/>
      </c>
    </row>
    <row r="86" spans="1:6">
      <c r="A86" s="61"/>
      <c r="B86" s="74"/>
      <c r="C86" s="36"/>
      <c r="D86" s="36"/>
      <c r="E86" s="27">
        <f t="shared" si="7"/>
        <v>0</v>
      </c>
      <c r="F86" s="38" t="str">
        <f t="shared" si="6"/>
        <v/>
      </c>
    </row>
    <row r="87" spans="1:6">
      <c r="A87" s="60">
        <v>38</v>
      </c>
      <c r="B87" s="73">
        <f>RESULTATS!B124</f>
        <v>0</v>
      </c>
      <c r="C87" s="36"/>
      <c r="D87" s="36"/>
      <c r="E87" s="27">
        <f t="shared" si="7"/>
        <v>0</v>
      </c>
      <c r="F87" s="38" t="str">
        <f t="shared" si="6"/>
        <v/>
      </c>
    </row>
    <row r="88" spans="1:6">
      <c r="A88" s="61"/>
      <c r="B88" s="74"/>
      <c r="C88" s="36"/>
      <c r="D88" s="36"/>
      <c r="E88" s="27">
        <f t="shared" si="7"/>
        <v>0</v>
      </c>
      <c r="F88" s="38" t="str">
        <f t="shared" si="6"/>
        <v/>
      </c>
    </row>
    <row r="89" spans="1:6">
      <c r="A89" s="60">
        <v>39</v>
      </c>
      <c r="B89" s="73">
        <f>RESULTATS!B127</f>
        <v>0</v>
      </c>
      <c r="C89" s="36"/>
      <c r="D89" s="36"/>
      <c r="E89" s="27">
        <f t="shared" si="7"/>
        <v>0</v>
      </c>
      <c r="F89" s="38" t="str">
        <f t="shared" si="6"/>
        <v/>
      </c>
    </row>
    <row r="90" spans="1:6">
      <c r="A90" s="61"/>
      <c r="B90" s="74"/>
      <c r="C90" s="36"/>
      <c r="D90" s="36"/>
      <c r="E90" s="27">
        <f t="shared" si="7"/>
        <v>0</v>
      </c>
      <c r="F90" s="38" t="str">
        <f t="shared" si="6"/>
        <v/>
      </c>
    </row>
    <row r="91" spans="1:6">
      <c r="A91" s="60">
        <v>40</v>
      </c>
      <c r="B91" s="73">
        <f>RESULTATS!B130</f>
        <v>0</v>
      </c>
      <c r="C91" s="36"/>
      <c r="D91" s="36"/>
      <c r="E91" s="27">
        <f t="shared" si="7"/>
        <v>0</v>
      </c>
      <c r="F91" s="38" t="str">
        <f t="shared" si="6"/>
        <v/>
      </c>
    </row>
    <row r="92" spans="1:6">
      <c r="A92" s="61"/>
      <c r="B92" s="74"/>
      <c r="C92" s="36"/>
      <c r="D92" s="36"/>
      <c r="E92" s="27">
        <f t="shared" si="7"/>
        <v>0</v>
      </c>
      <c r="F92" s="38" t="str">
        <f t="shared" si="6"/>
        <v/>
      </c>
    </row>
    <row r="93" spans="1:6">
      <c r="A93" s="60">
        <v>41</v>
      </c>
      <c r="B93" s="73">
        <f>RESULTATS!B133</f>
        <v>0</v>
      </c>
      <c r="C93" s="36"/>
      <c r="D93" s="36"/>
      <c r="E93" s="27">
        <f t="shared" si="7"/>
        <v>0</v>
      </c>
      <c r="F93" s="38" t="str">
        <f t="shared" si="6"/>
        <v/>
      </c>
    </row>
    <row r="94" spans="1:6">
      <c r="A94" s="61"/>
      <c r="B94" s="74"/>
      <c r="C94" s="36"/>
      <c r="D94" s="36"/>
      <c r="E94" s="27">
        <f t="shared" si="7"/>
        <v>0</v>
      </c>
      <c r="F94" s="38" t="str">
        <f t="shared" si="6"/>
        <v/>
      </c>
    </row>
    <row r="95" spans="1:6">
      <c r="A95" s="60">
        <v>42</v>
      </c>
      <c r="B95" s="73">
        <f>RESULTATS!B137</f>
        <v>0</v>
      </c>
      <c r="C95" s="36"/>
      <c r="D95" s="36"/>
      <c r="E95" s="27">
        <f t="shared" si="7"/>
        <v>0</v>
      </c>
      <c r="F95" s="38" t="str">
        <f t="shared" si="6"/>
        <v/>
      </c>
    </row>
    <row r="96" spans="1:6">
      <c r="A96" s="61"/>
      <c r="B96" s="74"/>
      <c r="C96" s="36"/>
      <c r="D96" s="36"/>
      <c r="E96" s="27">
        <f t="shared" si="7"/>
        <v>0</v>
      </c>
      <c r="F96" s="38" t="str">
        <f t="shared" si="6"/>
        <v/>
      </c>
    </row>
    <row r="97" spans="1:6">
      <c r="A97" s="60">
        <v>43</v>
      </c>
      <c r="B97" s="73">
        <f>RESULTATS!B140</f>
        <v>0</v>
      </c>
      <c r="C97" s="36"/>
      <c r="D97" s="36"/>
      <c r="E97" s="27">
        <f t="shared" si="7"/>
        <v>0</v>
      </c>
      <c r="F97" s="38" t="str">
        <f t="shared" si="6"/>
        <v/>
      </c>
    </row>
    <row r="98" spans="1:6">
      <c r="A98" s="61"/>
      <c r="B98" s="74"/>
      <c r="C98" s="36"/>
      <c r="D98" s="36"/>
      <c r="E98" s="27">
        <f t="shared" si="7"/>
        <v>0</v>
      </c>
      <c r="F98" s="38" t="str">
        <f t="shared" si="6"/>
        <v/>
      </c>
    </row>
    <row r="99" spans="1:6">
      <c r="A99" s="60">
        <v>44</v>
      </c>
      <c r="B99" s="73">
        <f>RESULTATS!B143</f>
        <v>0</v>
      </c>
      <c r="C99" s="36"/>
      <c r="D99" s="36"/>
      <c r="E99" s="27">
        <f t="shared" si="7"/>
        <v>0</v>
      </c>
      <c r="F99" s="38" t="str">
        <f t="shared" si="6"/>
        <v/>
      </c>
    </row>
    <row r="100" spans="1:6">
      <c r="A100" s="61"/>
      <c r="B100" s="74"/>
      <c r="C100" s="36"/>
      <c r="D100" s="36"/>
      <c r="E100" s="27">
        <f t="shared" si="7"/>
        <v>0</v>
      </c>
      <c r="F100" s="38" t="str">
        <f t="shared" si="6"/>
        <v/>
      </c>
    </row>
    <row r="101" spans="1:6">
      <c r="A101" s="60">
        <v>45</v>
      </c>
      <c r="B101" s="73">
        <f>RESULTATS!B146</f>
        <v>0</v>
      </c>
      <c r="C101" s="36"/>
      <c r="D101" s="36"/>
      <c r="E101" s="27">
        <f t="shared" si="7"/>
        <v>0</v>
      </c>
      <c r="F101" s="38" t="str">
        <f t="shared" si="6"/>
        <v/>
      </c>
    </row>
    <row r="102" spans="1:6">
      <c r="A102" s="61"/>
      <c r="B102" s="74"/>
      <c r="C102" s="36"/>
      <c r="D102" s="36"/>
      <c r="E102" s="27">
        <f t="shared" si="7"/>
        <v>0</v>
      </c>
      <c r="F102" s="38" t="str">
        <f t="shared" si="6"/>
        <v/>
      </c>
    </row>
  </sheetData>
  <sortState ref="B5:B26">
    <sortCondition ref="B26"/>
  </sortState>
  <mergeCells count="96">
    <mergeCell ref="C3:F3"/>
    <mergeCell ref="A1:H1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H35"/>
    <mergeCell ref="C37:F37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H69"/>
    <mergeCell ref="C71:F71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9:A100"/>
    <mergeCell ref="B99:B100"/>
    <mergeCell ref="A101:A102"/>
    <mergeCell ref="B101:B102"/>
    <mergeCell ref="A93:A94"/>
    <mergeCell ref="B93:B94"/>
    <mergeCell ref="A95:A96"/>
    <mergeCell ref="B95:B96"/>
    <mergeCell ref="A97:A98"/>
    <mergeCell ref="B97:B98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zoomScale="60" zoomScaleNormal="60" workbookViewId="0">
      <selection activeCell="F38" sqref="F38"/>
    </sheetView>
  </sheetViews>
  <sheetFormatPr baseColWidth="10" defaultColWidth="11.42578125" defaultRowHeight="15"/>
  <cols>
    <col min="1" max="1" width="4.28515625" customWidth="1"/>
    <col min="2" max="2" width="27.42578125" customWidth="1"/>
    <col min="3" max="3" width="20.42578125" customWidth="1"/>
    <col min="4" max="4" width="15.7109375" customWidth="1"/>
    <col min="5" max="5" width="18.85546875" bestFit="1" customWidth="1"/>
    <col min="6" max="6" width="15.7109375" customWidth="1"/>
    <col min="7" max="7" width="15.7109375" style="16" customWidth="1"/>
    <col min="8" max="8" width="23" customWidth="1"/>
    <col min="11" max="11" width="23" bestFit="1" customWidth="1"/>
  </cols>
  <sheetData>
    <row r="1" spans="1:17" s="9" customFormat="1" ht="29.25" customHeight="1" thickBot="1">
      <c r="A1" s="64" t="s">
        <v>19</v>
      </c>
      <c r="B1" s="65"/>
      <c r="C1" s="65"/>
      <c r="D1" s="65"/>
      <c r="E1" s="65"/>
      <c r="F1" s="65"/>
      <c r="G1" s="65"/>
      <c r="H1" s="66"/>
      <c r="I1" s="25"/>
      <c r="J1" s="25"/>
      <c r="K1" s="25"/>
      <c r="L1" s="25"/>
      <c r="M1" s="25"/>
      <c r="N1" s="25"/>
      <c r="O1" s="25"/>
      <c r="P1" s="25"/>
      <c r="Q1" s="25"/>
    </row>
    <row r="2" spans="1:17" ht="22.5" customHeight="1"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</row>
    <row r="3" spans="1:17" ht="47.25" customHeight="1">
      <c r="C3" s="46" t="s">
        <v>17</v>
      </c>
      <c r="D3" s="34" t="s">
        <v>24</v>
      </c>
      <c r="E3" s="33" t="s">
        <v>28</v>
      </c>
      <c r="F3" s="32" t="s">
        <v>25</v>
      </c>
      <c r="G3" s="35" t="s">
        <v>26</v>
      </c>
      <c r="H3" s="81" t="s">
        <v>15</v>
      </c>
    </row>
    <row r="4" spans="1:17" ht="17.100000000000001" customHeight="1">
      <c r="B4" s="2" t="s">
        <v>0</v>
      </c>
      <c r="C4" s="6" t="s">
        <v>10</v>
      </c>
      <c r="D4" s="7" t="s">
        <v>12</v>
      </c>
      <c r="E4" s="5" t="s">
        <v>12</v>
      </c>
      <c r="F4" s="14" t="s">
        <v>12</v>
      </c>
      <c r="G4" s="8" t="s">
        <v>12</v>
      </c>
      <c r="H4" s="81"/>
    </row>
    <row r="5" spans="1:17" ht="14.85" customHeight="1">
      <c r="A5" s="60">
        <v>1</v>
      </c>
      <c r="B5" s="73" t="str">
        <f>(RESULTATS!B5)</f>
        <v>BLLONDEAU Anais</v>
      </c>
      <c r="C5" s="37">
        <f>'END - 8'!H5</f>
        <v>23</v>
      </c>
      <c r="D5" s="27">
        <f>JONG!R5</f>
        <v>6</v>
      </c>
      <c r="E5" s="27">
        <f>'END - 8'!D5</f>
        <v>11</v>
      </c>
      <c r="F5" s="27">
        <f>VITESSE!F5</f>
        <v>31</v>
      </c>
      <c r="G5" s="27">
        <f>SUM(C5:F5)</f>
        <v>71</v>
      </c>
      <c r="H5" s="38"/>
      <c r="K5" s="9"/>
      <c r="L5" s="28"/>
    </row>
    <row r="6" spans="1:17" ht="14.85" customHeight="1">
      <c r="A6" s="61"/>
      <c r="B6" s="74"/>
      <c r="C6" s="37" t="str">
        <f>'END - 8'!H6</f>
        <v/>
      </c>
      <c r="D6" s="27">
        <f>JONG!R6</f>
        <v>0</v>
      </c>
      <c r="E6" s="27" t="str">
        <f>'END - 8'!D6</f>
        <v/>
      </c>
      <c r="F6" s="27" t="str">
        <f>VITESSE!F6</f>
        <v/>
      </c>
      <c r="G6" s="27">
        <f t="shared" ref="G6:G25" si="0">SUM(C6:F6)</f>
        <v>0</v>
      </c>
      <c r="H6" s="38"/>
      <c r="K6" s="9"/>
      <c r="L6" s="28"/>
    </row>
    <row r="7" spans="1:17" ht="14.85" customHeight="1">
      <c r="A7" s="60">
        <v>2</v>
      </c>
      <c r="B7" s="73" t="str">
        <f>(RESULTATS!B8)</f>
        <v>ALVES PEREIRA Lola</v>
      </c>
      <c r="C7" s="37">
        <f>'END - 8'!H7</f>
        <v>26</v>
      </c>
      <c r="D7" s="27">
        <f>JONG!R7</f>
        <v>7</v>
      </c>
      <c r="E7" s="27">
        <f>'END - 8'!D7</f>
        <v>12</v>
      </c>
      <c r="F7" s="27">
        <f>VITESSE!F7</f>
        <v>31</v>
      </c>
      <c r="G7" s="27">
        <f t="shared" si="0"/>
        <v>76</v>
      </c>
      <c r="H7" s="38"/>
      <c r="K7" s="9"/>
      <c r="L7" s="28"/>
    </row>
    <row r="8" spans="1:17" ht="14.85" customHeight="1">
      <c r="A8" s="61"/>
      <c r="B8" s="74"/>
      <c r="C8" s="37" t="str">
        <f>'END - 8'!H8</f>
        <v/>
      </c>
      <c r="D8" s="27">
        <f>JONG!R8</f>
        <v>0</v>
      </c>
      <c r="E8" s="27" t="str">
        <f>'END - 8'!D8</f>
        <v/>
      </c>
      <c r="F8" s="27" t="str">
        <f>VITESSE!F8</f>
        <v/>
      </c>
      <c r="G8" s="27">
        <f t="shared" si="0"/>
        <v>0</v>
      </c>
      <c r="H8" s="38"/>
      <c r="K8" s="9"/>
      <c r="L8" s="28"/>
    </row>
    <row r="9" spans="1:17" ht="14.85" customHeight="1">
      <c r="A9" s="60">
        <v>3</v>
      </c>
      <c r="B9" s="73" t="str">
        <f>(RESULTATS!B11)</f>
        <v>BLOT Amandine</v>
      </c>
      <c r="C9" s="37">
        <f>'END - 8'!H9</f>
        <v>34</v>
      </c>
      <c r="D9" s="27">
        <f>JONG!R9</f>
        <v>23</v>
      </c>
      <c r="E9" s="27">
        <f>'END - 8'!D9</f>
        <v>13</v>
      </c>
      <c r="F9" s="27">
        <f>VITESSE!F9</f>
        <v>31</v>
      </c>
      <c r="G9" s="27">
        <f t="shared" si="0"/>
        <v>101</v>
      </c>
      <c r="H9" s="38"/>
      <c r="K9" s="9"/>
      <c r="L9" s="28"/>
    </row>
    <row r="10" spans="1:17" ht="14.85" customHeight="1">
      <c r="A10" s="61"/>
      <c r="B10" s="74"/>
      <c r="C10" s="37" t="str">
        <f>'END - 8'!H10</f>
        <v/>
      </c>
      <c r="D10" s="27">
        <f>JONG!R10</f>
        <v>0</v>
      </c>
      <c r="E10" s="27" t="str">
        <f>'END - 8'!D10</f>
        <v/>
      </c>
      <c r="F10" s="27" t="str">
        <f>VITESSE!F10</f>
        <v/>
      </c>
      <c r="G10" s="27">
        <f t="shared" si="0"/>
        <v>0</v>
      </c>
      <c r="H10" s="38"/>
      <c r="K10" s="9"/>
      <c r="L10" s="28"/>
    </row>
    <row r="11" spans="1:17" ht="14.85" customHeight="1">
      <c r="A11" s="60">
        <v>4</v>
      </c>
      <c r="B11" s="73" t="str">
        <f>(RESULTATS!B14)</f>
        <v>GUEDON Amélie</v>
      </c>
      <c r="C11" s="37">
        <f>'END - 8'!H11</f>
        <v>28</v>
      </c>
      <c r="D11" s="27">
        <f>JONG!R11</f>
        <v>14</v>
      </c>
      <c r="E11" s="27">
        <f>'END - 8'!D11</f>
        <v>11</v>
      </c>
      <c r="F11" s="27">
        <f>VITESSE!F11</f>
        <v>30</v>
      </c>
      <c r="G11" s="27">
        <f t="shared" si="0"/>
        <v>83</v>
      </c>
      <c r="H11" s="38"/>
      <c r="K11" s="9"/>
      <c r="L11" s="28"/>
    </row>
    <row r="12" spans="1:17" ht="14.85" customHeight="1">
      <c r="A12" s="61"/>
      <c r="B12" s="74"/>
      <c r="C12" s="37" t="str">
        <f>'END - 8'!H12</f>
        <v/>
      </c>
      <c r="D12" s="27">
        <f>JONG!R12</f>
        <v>0</v>
      </c>
      <c r="E12" s="27" t="str">
        <f>'END - 8'!D12</f>
        <v/>
      </c>
      <c r="F12" s="27" t="str">
        <f>VITESSE!F12</f>
        <v/>
      </c>
      <c r="G12" s="27">
        <f t="shared" si="0"/>
        <v>0</v>
      </c>
      <c r="H12" s="38"/>
      <c r="K12" s="9"/>
      <c r="L12" s="28"/>
    </row>
    <row r="13" spans="1:17" ht="14.85" customHeight="1">
      <c r="A13" s="60">
        <v>5</v>
      </c>
      <c r="B13" s="73" t="str">
        <f>(RESULTATS!B17)</f>
        <v>HENRY Anaelle</v>
      </c>
      <c r="C13" s="37">
        <f>'END - 8'!H13</f>
        <v>12</v>
      </c>
      <c r="D13" s="27">
        <f>JONG!R13</f>
        <v>4</v>
      </c>
      <c r="E13" s="27">
        <f>'END - 8'!D13</f>
        <v>10</v>
      </c>
      <c r="F13" s="27">
        <f>VITESSE!F13</f>
        <v>22</v>
      </c>
      <c r="G13" s="27">
        <f t="shared" si="0"/>
        <v>48</v>
      </c>
      <c r="H13" s="38"/>
      <c r="K13" s="9"/>
      <c r="L13" s="28"/>
    </row>
    <row r="14" spans="1:17" ht="14.85" customHeight="1">
      <c r="A14" s="61"/>
      <c r="B14" s="74"/>
      <c r="C14" s="37" t="str">
        <f>'END - 8'!H14</f>
        <v/>
      </c>
      <c r="D14" s="27">
        <f>JONG!R14</f>
        <v>0</v>
      </c>
      <c r="E14" s="27" t="str">
        <f>'END - 8'!D14</f>
        <v/>
      </c>
      <c r="F14" s="27" t="str">
        <f>VITESSE!F14</f>
        <v/>
      </c>
      <c r="G14" s="27">
        <f t="shared" si="0"/>
        <v>0</v>
      </c>
      <c r="H14" s="38"/>
      <c r="K14" s="9"/>
      <c r="L14" s="28"/>
    </row>
    <row r="15" spans="1:17" ht="14.85" customHeight="1">
      <c r="A15" s="60">
        <v>6</v>
      </c>
      <c r="B15" s="73" t="str">
        <f>(RESULTATS!B20)</f>
        <v>FURET Marine</v>
      </c>
      <c r="C15" s="37">
        <f>'END - 8'!H15</f>
        <v>34</v>
      </c>
      <c r="D15" s="27">
        <f>JONG!R15</f>
        <v>15</v>
      </c>
      <c r="E15" s="27">
        <f>'END - 8'!D15</f>
        <v>14</v>
      </c>
      <c r="F15" s="27">
        <f>VITESSE!F15</f>
        <v>29</v>
      </c>
      <c r="G15" s="27">
        <f t="shared" si="0"/>
        <v>92</v>
      </c>
      <c r="H15" s="38"/>
      <c r="K15" s="9"/>
      <c r="L15" s="28"/>
    </row>
    <row r="16" spans="1:17" ht="14.85" customHeight="1">
      <c r="A16" s="61"/>
      <c r="B16" s="74"/>
      <c r="C16" s="37" t="str">
        <f>'END - 8'!H16</f>
        <v/>
      </c>
      <c r="D16" s="27">
        <f>JONG!R16</f>
        <v>0</v>
      </c>
      <c r="E16" s="27" t="str">
        <f>'END - 8'!D16</f>
        <v/>
      </c>
      <c r="F16" s="27" t="str">
        <f>VITESSE!F16</f>
        <v/>
      </c>
      <c r="G16" s="27">
        <f t="shared" si="0"/>
        <v>0</v>
      </c>
      <c r="H16" s="38"/>
      <c r="K16" s="9"/>
      <c r="L16" s="28"/>
    </row>
    <row r="17" spans="1:12" ht="14.85" customHeight="1">
      <c r="A17" s="60">
        <v>7</v>
      </c>
      <c r="B17" s="73" t="str">
        <f>(RESULTATS!B23)</f>
        <v>BOISSARD Célestine</v>
      </c>
      <c r="C17" s="37">
        <f>'END - 8'!H17</f>
        <v>31</v>
      </c>
      <c r="D17" s="27">
        <f>JONG!R17</f>
        <v>11</v>
      </c>
      <c r="E17" s="27">
        <f>'END - 8'!D17</f>
        <v>10</v>
      </c>
      <c r="F17" s="27">
        <f>VITESSE!F17</f>
        <v>24</v>
      </c>
      <c r="G17" s="27">
        <f t="shared" si="0"/>
        <v>76</v>
      </c>
      <c r="H17" s="38"/>
      <c r="K17" s="9"/>
      <c r="L17" s="28"/>
    </row>
    <row r="18" spans="1:12" ht="14.85" customHeight="1">
      <c r="A18" s="61"/>
      <c r="B18" s="74"/>
      <c r="C18" s="37" t="str">
        <f>'END - 8'!H18</f>
        <v/>
      </c>
      <c r="D18" s="27">
        <f>JONG!R18</f>
        <v>0</v>
      </c>
      <c r="E18" s="27" t="str">
        <f>'END - 8'!D18</f>
        <v/>
      </c>
      <c r="F18" s="27" t="str">
        <f>VITESSE!F18</f>
        <v/>
      </c>
      <c r="G18" s="27">
        <f t="shared" si="0"/>
        <v>0</v>
      </c>
      <c r="H18" s="38"/>
      <c r="K18" s="9"/>
      <c r="L18" s="28"/>
    </row>
    <row r="19" spans="1:12" ht="14.85" customHeight="1">
      <c r="A19" s="60">
        <v>8</v>
      </c>
      <c r="B19" s="73" t="str">
        <f>(RESULTATS!B26)</f>
        <v>FOUILLEUL Ines</v>
      </c>
      <c r="C19" s="37">
        <f>'END - 8'!H19</f>
        <v>28</v>
      </c>
      <c r="D19" s="27">
        <f>JONG!R19</f>
        <v>12</v>
      </c>
      <c r="E19" s="27">
        <f>'END - 8'!D19</f>
        <v>13</v>
      </c>
      <c r="F19" s="27">
        <f>VITESSE!F19</f>
        <v>24</v>
      </c>
      <c r="G19" s="27">
        <f t="shared" si="0"/>
        <v>77</v>
      </c>
      <c r="H19" s="38"/>
      <c r="K19" s="9"/>
      <c r="L19" s="28"/>
    </row>
    <row r="20" spans="1:12" ht="14.85" customHeight="1">
      <c r="A20" s="61"/>
      <c r="B20" s="74"/>
      <c r="C20" s="37" t="str">
        <f>'END - 8'!H20</f>
        <v/>
      </c>
      <c r="D20" s="27">
        <f>JONG!R20</f>
        <v>0</v>
      </c>
      <c r="E20" s="27" t="str">
        <f>'END - 8'!D20</f>
        <v/>
      </c>
      <c r="F20" s="27" t="str">
        <f>VITESSE!F20</f>
        <v/>
      </c>
      <c r="G20" s="27">
        <f t="shared" si="0"/>
        <v>0</v>
      </c>
      <c r="H20" s="38"/>
      <c r="K20" s="9"/>
      <c r="L20" s="28"/>
    </row>
    <row r="21" spans="1:12" ht="14.85" customHeight="1">
      <c r="A21" s="60">
        <v>9</v>
      </c>
      <c r="B21" s="73" t="str">
        <f>(RESULTATS!B29)</f>
        <v>LEPOIVRE Margot</v>
      </c>
      <c r="C21" s="37">
        <f>'END - 8'!H21</f>
        <v>33</v>
      </c>
      <c r="D21" s="27">
        <f>JONG!R21</f>
        <v>48</v>
      </c>
      <c r="E21" s="27">
        <f>'END - 8'!D21</f>
        <v>11</v>
      </c>
      <c r="F21" s="27">
        <f>VITESSE!F21</f>
        <v>23</v>
      </c>
      <c r="G21" s="27">
        <f t="shared" si="0"/>
        <v>115</v>
      </c>
      <c r="H21" s="38"/>
      <c r="K21" s="9"/>
      <c r="L21" s="28"/>
    </row>
    <row r="22" spans="1:12" ht="14.85" customHeight="1">
      <c r="A22" s="61"/>
      <c r="B22" s="74"/>
      <c r="C22" s="37" t="str">
        <f>'END - 8'!H22</f>
        <v/>
      </c>
      <c r="D22" s="27">
        <f>JONG!R22</f>
        <v>0</v>
      </c>
      <c r="E22" s="27" t="str">
        <f>'END - 8'!D22</f>
        <v/>
      </c>
      <c r="F22" s="27" t="str">
        <f>VITESSE!F22</f>
        <v/>
      </c>
      <c r="G22" s="27">
        <f t="shared" si="0"/>
        <v>0</v>
      </c>
      <c r="H22" s="38"/>
      <c r="K22" s="9"/>
      <c r="L22" s="28"/>
    </row>
    <row r="23" spans="1:12" ht="14.85" customHeight="1">
      <c r="A23" s="60">
        <v>10</v>
      </c>
      <c r="B23" s="73" t="str">
        <f>(RESULTATS!B32)</f>
        <v>PERRIER Ylona</v>
      </c>
      <c r="C23" s="37">
        <f>'END - 8'!H23</f>
        <v>30</v>
      </c>
      <c r="D23" s="27">
        <f>JONG!R23</f>
        <v>12</v>
      </c>
      <c r="E23" s="27">
        <f>'END - 8'!D23</f>
        <v>10</v>
      </c>
      <c r="F23" s="27">
        <f>VITESSE!F23</f>
        <v>27</v>
      </c>
      <c r="G23" s="27">
        <f t="shared" si="0"/>
        <v>79</v>
      </c>
      <c r="H23" s="38"/>
      <c r="K23" s="9"/>
      <c r="L23" s="28"/>
    </row>
    <row r="24" spans="1:12" ht="14.85" customHeight="1">
      <c r="A24" s="61"/>
      <c r="B24" s="74"/>
      <c r="C24" s="37" t="str">
        <f>'END - 8'!H24</f>
        <v/>
      </c>
      <c r="D24" s="27">
        <f>JONG!R24</f>
        <v>0</v>
      </c>
      <c r="E24" s="27" t="str">
        <f>'END - 8'!D24</f>
        <v/>
      </c>
      <c r="F24" s="27" t="str">
        <f>VITESSE!F24</f>
        <v/>
      </c>
      <c r="G24" s="27">
        <f t="shared" si="0"/>
        <v>0</v>
      </c>
      <c r="H24" s="38"/>
      <c r="K24" s="9"/>
      <c r="L24" s="28"/>
    </row>
    <row r="25" spans="1:12" ht="14.85" customHeight="1">
      <c r="A25" s="60">
        <v>11</v>
      </c>
      <c r="B25" s="73" t="str">
        <f>(RESULTATS!B35)</f>
        <v>GROSCOL Lauriane</v>
      </c>
      <c r="C25" s="37">
        <f>'END - 8'!H25</f>
        <v>29</v>
      </c>
      <c r="D25" s="27">
        <f>JONG!R25</f>
        <v>23</v>
      </c>
      <c r="E25" s="27">
        <f>'END - 8'!D25</f>
        <v>10</v>
      </c>
      <c r="F25" s="27">
        <f>VITESSE!F25</f>
        <v>20</v>
      </c>
      <c r="G25" s="27">
        <f t="shared" si="0"/>
        <v>82</v>
      </c>
      <c r="H25" s="27"/>
      <c r="K25" s="9"/>
      <c r="L25" s="9"/>
    </row>
    <row r="26" spans="1:12" ht="14.85" customHeight="1">
      <c r="A26" s="61"/>
      <c r="B26" s="74"/>
      <c r="C26" s="37" t="str">
        <f>'END - 8'!H26</f>
        <v/>
      </c>
      <c r="D26" s="27">
        <f>JONG!R26</f>
        <v>0</v>
      </c>
      <c r="E26" s="27" t="str">
        <f>'END - 8'!D26</f>
        <v/>
      </c>
      <c r="F26" s="27" t="str">
        <f>VITESSE!F26</f>
        <v/>
      </c>
      <c r="G26" s="27">
        <f t="shared" ref="G26" si="1">SUM(C26:F26)</f>
        <v>0</v>
      </c>
      <c r="H26" s="27"/>
    </row>
    <row r="27" spans="1:12" ht="14.85" customHeight="1">
      <c r="A27" s="60">
        <v>12</v>
      </c>
      <c r="B27" s="73" t="str">
        <f>(RESULTATS!B38)</f>
        <v>FRERET Marion</v>
      </c>
      <c r="C27" s="37">
        <f>'END - 8'!H27</f>
        <v>28</v>
      </c>
      <c r="D27" s="27">
        <f>JONG!R27</f>
        <v>8</v>
      </c>
      <c r="E27" s="27">
        <f>'END - 8'!D27</f>
        <v>12</v>
      </c>
      <c r="F27" s="27">
        <f>VITESSE!F27</f>
        <v>29</v>
      </c>
      <c r="G27" s="27">
        <f t="shared" ref="G27:G32" si="2">SUM(C27:F27)</f>
        <v>77</v>
      </c>
      <c r="H27" s="27"/>
    </row>
    <row r="28" spans="1:12" ht="14.85" customHeight="1">
      <c r="A28" s="61"/>
      <c r="B28" s="74"/>
      <c r="C28" s="37" t="str">
        <f>'END - 8'!H28</f>
        <v/>
      </c>
      <c r="D28" s="27">
        <f>JONG!R28</f>
        <v>0</v>
      </c>
      <c r="E28" s="27" t="str">
        <f>'END - 8'!D28</f>
        <v/>
      </c>
      <c r="F28" s="27" t="str">
        <f>VITESSE!F28</f>
        <v/>
      </c>
      <c r="G28" s="27">
        <f t="shared" si="2"/>
        <v>0</v>
      </c>
      <c r="H28" s="27"/>
    </row>
    <row r="29" spans="1:12" ht="14.85" customHeight="1">
      <c r="A29" s="60">
        <v>13</v>
      </c>
      <c r="B29" s="73" t="str">
        <f>(RESULTATS!B41)</f>
        <v>MIGEON Léna</v>
      </c>
      <c r="C29" s="37" t="str">
        <f>'END - 8'!H29</f>
        <v/>
      </c>
      <c r="D29" s="27">
        <f>JONG!R29</f>
        <v>0</v>
      </c>
      <c r="E29" s="27" t="str">
        <f>'END - 8'!D29</f>
        <v/>
      </c>
      <c r="F29" s="27" t="str">
        <f>VITESSE!F29</f>
        <v/>
      </c>
      <c r="G29" s="27">
        <f t="shared" si="2"/>
        <v>0</v>
      </c>
      <c r="H29" s="27"/>
    </row>
    <row r="30" spans="1:12" ht="14.85" customHeight="1">
      <c r="A30" s="61"/>
      <c r="B30" s="74"/>
      <c r="C30" s="37" t="str">
        <f>'END - 8'!H30</f>
        <v/>
      </c>
      <c r="D30" s="27">
        <f>JONG!R30</f>
        <v>0</v>
      </c>
      <c r="E30" s="27" t="str">
        <f>'END - 8'!D30</f>
        <v/>
      </c>
      <c r="F30" s="27" t="str">
        <f>VITESSE!F30</f>
        <v/>
      </c>
      <c r="G30" s="27">
        <f t="shared" si="2"/>
        <v>0</v>
      </c>
      <c r="H30" s="27"/>
    </row>
    <row r="31" spans="1:12" ht="14.85" customHeight="1">
      <c r="A31" s="60">
        <v>14</v>
      </c>
      <c r="B31" s="73" t="str">
        <f>(RESULTATS!B44)</f>
        <v>MORTREUIL Héloise</v>
      </c>
      <c r="C31" s="37">
        <f>'END - 8'!H31</f>
        <v>29</v>
      </c>
      <c r="D31" s="27">
        <f>JONG!R31</f>
        <v>11</v>
      </c>
      <c r="E31" s="27">
        <f>'END - 8'!D31</f>
        <v>10</v>
      </c>
      <c r="F31" s="27">
        <f>VITESSE!F31</f>
        <v>24</v>
      </c>
      <c r="G31" s="27">
        <f t="shared" si="2"/>
        <v>74</v>
      </c>
      <c r="H31" s="27"/>
    </row>
    <row r="32" spans="1:12" ht="14.85" customHeight="1">
      <c r="A32" s="61"/>
      <c r="B32" s="74"/>
      <c r="C32" s="37" t="str">
        <f>'END - 8'!H32</f>
        <v/>
      </c>
      <c r="D32" s="27">
        <f>JONG!R32</f>
        <v>0</v>
      </c>
      <c r="E32" s="27" t="str">
        <f>'END - 8'!D32</f>
        <v/>
      </c>
      <c r="F32" s="27" t="str">
        <f>VITESSE!F32</f>
        <v/>
      </c>
      <c r="G32" s="27">
        <f t="shared" si="2"/>
        <v>0</v>
      </c>
      <c r="H32" s="27"/>
    </row>
    <row r="33" spans="1:8" ht="14.85" customHeight="1">
      <c r="A33" s="60">
        <v>15</v>
      </c>
      <c r="B33" s="73" t="str">
        <f>(RESULTATS!B47)</f>
        <v>THIBOLT Louise</v>
      </c>
      <c r="C33" s="37">
        <f>'END - 8'!H33</f>
        <v>28</v>
      </c>
      <c r="D33" s="27">
        <f>JONG!R33</f>
        <v>10</v>
      </c>
      <c r="E33" s="27">
        <f>'END - 8'!D33</f>
        <v>13</v>
      </c>
      <c r="F33" s="27">
        <f>VITESSE!F33</f>
        <v>34</v>
      </c>
      <c r="G33" s="27">
        <f t="shared" ref="G33:G34" si="3">SUM(C33:F33)</f>
        <v>85</v>
      </c>
      <c r="H33" s="27"/>
    </row>
    <row r="34" spans="1:8" ht="14.85" customHeight="1" thickBot="1">
      <c r="A34" s="61"/>
      <c r="B34" s="74"/>
      <c r="C34" s="37" t="str">
        <f>'END - 8'!H34</f>
        <v/>
      </c>
      <c r="D34" s="27">
        <f>JONG!R34</f>
        <v>0</v>
      </c>
      <c r="E34" s="27" t="str">
        <f>'END - 8'!D34</f>
        <v/>
      </c>
      <c r="F34" s="27" t="str">
        <f>VITESSE!F34</f>
        <v/>
      </c>
      <c r="G34" s="27">
        <f t="shared" si="3"/>
        <v>0</v>
      </c>
      <c r="H34" s="27"/>
    </row>
    <row r="35" spans="1:8" ht="34.5" thickBot="1">
      <c r="A35" s="64" t="s">
        <v>19</v>
      </c>
      <c r="B35" s="65"/>
      <c r="C35" s="65"/>
      <c r="D35" s="65"/>
      <c r="E35" s="65"/>
      <c r="F35" s="65"/>
      <c r="G35" s="65"/>
      <c r="H35" s="66"/>
    </row>
    <row r="36" spans="1:8" ht="33.75">
      <c r="B36" s="22"/>
      <c r="C36" s="22"/>
      <c r="D36" s="22"/>
      <c r="E36" s="22"/>
      <c r="F36" s="22"/>
      <c r="G36" s="22"/>
      <c r="H36" s="22"/>
    </row>
    <row r="37" spans="1:8" ht="26.25">
      <c r="C37" s="46" t="s">
        <v>17</v>
      </c>
      <c r="D37" s="34" t="s">
        <v>24</v>
      </c>
      <c r="E37" s="33" t="s">
        <v>28</v>
      </c>
      <c r="F37" s="32" t="s">
        <v>25</v>
      </c>
      <c r="G37" s="35" t="s">
        <v>26</v>
      </c>
      <c r="H37" s="81" t="s">
        <v>15</v>
      </c>
    </row>
    <row r="38" spans="1:8">
      <c r="B38" s="2" t="s">
        <v>0</v>
      </c>
      <c r="C38" s="6" t="s">
        <v>10</v>
      </c>
      <c r="D38" s="7" t="s">
        <v>12</v>
      </c>
      <c r="E38" s="5" t="s">
        <v>12</v>
      </c>
      <c r="F38" s="14" t="s">
        <v>12</v>
      </c>
      <c r="G38" s="8" t="s">
        <v>12</v>
      </c>
      <c r="H38" s="81"/>
    </row>
    <row r="39" spans="1:8">
      <c r="A39" s="60">
        <v>16</v>
      </c>
      <c r="B39" s="73" t="str">
        <f>RESULTATS!B54</f>
        <v>VERNICHON Mélissa</v>
      </c>
      <c r="C39" s="37">
        <f>'END - 8'!H39</f>
        <v>34</v>
      </c>
      <c r="D39" s="27">
        <f>JONG!R39</f>
        <v>25</v>
      </c>
      <c r="E39" s="27">
        <f>'END - 8'!D39</f>
        <v>11</v>
      </c>
      <c r="F39" s="27">
        <f>VITESSE!F39</f>
        <v>29</v>
      </c>
      <c r="G39" s="27">
        <f>SUM(C39:F39)</f>
        <v>99</v>
      </c>
      <c r="H39" s="38"/>
    </row>
    <row r="40" spans="1:8">
      <c r="A40" s="61"/>
      <c r="B40" s="74"/>
      <c r="C40" s="37" t="str">
        <f>'END - 8'!H40</f>
        <v/>
      </c>
      <c r="D40" s="27">
        <f>JONG!R40</f>
        <v>0</v>
      </c>
      <c r="E40" s="27" t="str">
        <f>'END - 8'!D40</f>
        <v/>
      </c>
      <c r="F40" s="27" t="str">
        <f>VITESSE!F40</f>
        <v/>
      </c>
      <c r="G40" s="27">
        <f t="shared" ref="G40:G68" si="4">SUM(C40:F40)</f>
        <v>0</v>
      </c>
      <c r="H40" s="38"/>
    </row>
    <row r="41" spans="1:8">
      <c r="A41" s="60">
        <v>17</v>
      </c>
      <c r="B41" s="73" t="str">
        <f>RESULTATS!B57</f>
        <v>BLOT Morgane (U18F)</v>
      </c>
      <c r="C41" s="37">
        <f>'END - 8'!H41</f>
        <v>27</v>
      </c>
      <c r="D41" s="27">
        <f>JONG!R41</f>
        <v>8</v>
      </c>
      <c r="E41" s="27">
        <f>'END - 8'!D41</f>
        <v>11</v>
      </c>
      <c r="F41" s="27">
        <f>VITESSE!F41</f>
        <v>28</v>
      </c>
      <c r="G41" s="27">
        <f t="shared" si="4"/>
        <v>74</v>
      </c>
      <c r="H41" s="38"/>
    </row>
    <row r="42" spans="1:8">
      <c r="A42" s="61"/>
      <c r="B42" s="74"/>
      <c r="C42" s="37" t="str">
        <f>'END - 8'!H42</f>
        <v/>
      </c>
      <c r="D42" s="27">
        <f>JONG!R42</f>
        <v>0</v>
      </c>
      <c r="E42" s="27" t="str">
        <f>'END - 8'!D42</f>
        <v/>
      </c>
      <c r="F42" s="27" t="str">
        <f>VITESSE!F42</f>
        <v/>
      </c>
      <c r="G42" s="27">
        <f t="shared" si="4"/>
        <v>0</v>
      </c>
      <c r="H42" s="38"/>
    </row>
    <row r="43" spans="1:8">
      <c r="A43" s="60">
        <v>18</v>
      </c>
      <c r="B43" s="73">
        <f>RESULTATS!B60</f>
        <v>0</v>
      </c>
      <c r="C43" s="37" t="str">
        <f>'END - 8'!H43</f>
        <v/>
      </c>
      <c r="D43" s="27">
        <f>JONG!R43</f>
        <v>0</v>
      </c>
      <c r="E43" s="27" t="str">
        <f>'END - 8'!D43</f>
        <v/>
      </c>
      <c r="F43" s="27" t="str">
        <f>VITESSE!F43</f>
        <v/>
      </c>
      <c r="G43" s="27">
        <f t="shared" si="4"/>
        <v>0</v>
      </c>
      <c r="H43" s="38"/>
    </row>
    <row r="44" spans="1:8">
      <c r="A44" s="61"/>
      <c r="B44" s="74"/>
      <c r="C44" s="37" t="str">
        <f>'END - 8'!H44</f>
        <v/>
      </c>
      <c r="D44" s="27">
        <f>JONG!R44</f>
        <v>0</v>
      </c>
      <c r="E44" s="27" t="str">
        <f>'END - 8'!D44</f>
        <v/>
      </c>
      <c r="F44" s="27" t="str">
        <f>VITESSE!F44</f>
        <v/>
      </c>
      <c r="G44" s="27">
        <f t="shared" si="4"/>
        <v>0</v>
      </c>
      <c r="H44" s="38"/>
    </row>
    <row r="45" spans="1:8">
      <c r="A45" s="60">
        <v>19</v>
      </c>
      <c r="B45" s="73">
        <f>RESULTATS!B63</f>
        <v>0</v>
      </c>
      <c r="C45" s="37" t="str">
        <f>'END - 8'!H45</f>
        <v/>
      </c>
      <c r="D45" s="27">
        <f>JONG!R45</f>
        <v>0</v>
      </c>
      <c r="E45" s="27" t="str">
        <f>'END - 8'!D45</f>
        <v/>
      </c>
      <c r="F45" s="27" t="str">
        <f>VITESSE!F45</f>
        <v/>
      </c>
      <c r="G45" s="27">
        <f t="shared" si="4"/>
        <v>0</v>
      </c>
      <c r="H45" s="38"/>
    </row>
    <row r="46" spans="1:8">
      <c r="A46" s="61"/>
      <c r="B46" s="74"/>
      <c r="C46" s="37" t="str">
        <f>'END - 8'!H46</f>
        <v/>
      </c>
      <c r="D46" s="27">
        <f>JONG!R46</f>
        <v>0</v>
      </c>
      <c r="E46" s="27" t="str">
        <f>'END - 8'!D46</f>
        <v/>
      </c>
      <c r="F46" s="27" t="str">
        <f>VITESSE!F46</f>
        <v/>
      </c>
      <c r="G46" s="27">
        <f t="shared" si="4"/>
        <v>0</v>
      </c>
      <c r="H46" s="38"/>
    </row>
    <row r="47" spans="1:8">
      <c r="A47" s="60">
        <v>20</v>
      </c>
      <c r="B47" s="73">
        <f>RESULTATS!B66</f>
        <v>0</v>
      </c>
      <c r="C47" s="37" t="str">
        <f>'END - 8'!H47</f>
        <v/>
      </c>
      <c r="D47" s="27">
        <f>JONG!R47</f>
        <v>0</v>
      </c>
      <c r="E47" s="27" t="str">
        <f>'END - 8'!D47</f>
        <v/>
      </c>
      <c r="F47" s="27" t="str">
        <f>VITESSE!F47</f>
        <v/>
      </c>
      <c r="G47" s="27">
        <f t="shared" si="4"/>
        <v>0</v>
      </c>
      <c r="H47" s="38"/>
    </row>
    <row r="48" spans="1:8">
      <c r="A48" s="61"/>
      <c r="B48" s="74"/>
      <c r="C48" s="37" t="str">
        <f>'END - 8'!H48</f>
        <v/>
      </c>
      <c r="D48" s="27">
        <f>JONG!R48</f>
        <v>0</v>
      </c>
      <c r="E48" s="27" t="str">
        <f>'END - 8'!D48</f>
        <v/>
      </c>
      <c r="F48" s="27" t="str">
        <f>VITESSE!F48</f>
        <v/>
      </c>
      <c r="G48" s="27">
        <f t="shared" si="4"/>
        <v>0</v>
      </c>
      <c r="H48" s="38"/>
    </row>
    <row r="49" spans="1:8">
      <c r="A49" s="60">
        <v>21</v>
      </c>
      <c r="B49" s="73">
        <f>RESULTATS!B69</f>
        <v>0</v>
      </c>
      <c r="C49" s="37" t="str">
        <f>'END - 8'!H49</f>
        <v/>
      </c>
      <c r="D49" s="27">
        <f>JONG!R49</f>
        <v>0</v>
      </c>
      <c r="E49" s="27" t="str">
        <f>'END - 8'!D49</f>
        <v/>
      </c>
      <c r="F49" s="27" t="str">
        <f>VITESSE!F49</f>
        <v/>
      </c>
      <c r="G49" s="27">
        <f t="shared" si="4"/>
        <v>0</v>
      </c>
      <c r="H49" s="38"/>
    </row>
    <row r="50" spans="1:8">
      <c r="A50" s="61"/>
      <c r="B50" s="74"/>
      <c r="C50" s="37" t="str">
        <f>'END - 8'!H50</f>
        <v/>
      </c>
      <c r="D50" s="27">
        <f>JONG!R50</f>
        <v>0</v>
      </c>
      <c r="E50" s="27" t="str">
        <f>'END - 8'!D50</f>
        <v/>
      </c>
      <c r="F50" s="27" t="str">
        <f>VITESSE!F50</f>
        <v/>
      </c>
      <c r="G50" s="27">
        <f t="shared" si="4"/>
        <v>0</v>
      </c>
      <c r="H50" s="38"/>
    </row>
    <row r="51" spans="1:8">
      <c r="A51" s="60">
        <v>22</v>
      </c>
      <c r="B51" s="73">
        <f>RESULTATS!B72</f>
        <v>0</v>
      </c>
      <c r="C51" s="37" t="str">
        <f>'END - 8'!H51</f>
        <v/>
      </c>
      <c r="D51" s="27">
        <f>JONG!R51</f>
        <v>0</v>
      </c>
      <c r="E51" s="27" t="str">
        <f>'END - 8'!D51</f>
        <v/>
      </c>
      <c r="F51" s="27" t="str">
        <f>VITESSE!F51</f>
        <v/>
      </c>
      <c r="G51" s="27">
        <f t="shared" si="4"/>
        <v>0</v>
      </c>
      <c r="H51" s="38"/>
    </row>
    <row r="52" spans="1:8">
      <c r="A52" s="61"/>
      <c r="B52" s="74"/>
      <c r="C52" s="37" t="str">
        <f>'END - 8'!H52</f>
        <v/>
      </c>
      <c r="D52" s="27">
        <f>JONG!R52</f>
        <v>0</v>
      </c>
      <c r="E52" s="27" t="str">
        <f>'END - 8'!D52</f>
        <v/>
      </c>
      <c r="F52" s="27" t="str">
        <f>VITESSE!F52</f>
        <v/>
      </c>
      <c r="G52" s="27">
        <f t="shared" si="4"/>
        <v>0</v>
      </c>
      <c r="H52" s="38"/>
    </row>
    <row r="53" spans="1:8">
      <c r="A53" s="60">
        <v>23</v>
      </c>
      <c r="B53" s="73">
        <f>RESULTATS!B75</f>
        <v>0</v>
      </c>
      <c r="C53" s="37" t="str">
        <f>'END - 8'!H53</f>
        <v/>
      </c>
      <c r="D53" s="27">
        <f>JONG!R53</f>
        <v>0</v>
      </c>
      <c r="E53" s="27" t="str">
        <f>'END - 8'!D53</f>
        <v/>
      </c>
      <c r="F53" s="27" t="str">
        <f>VITESSE!F53</f>
        <v/>
      </c>
      <c r="G53" s="27">
        <f t="shared" si="4"/>
        <v>0</v>
      </c>
      <c r="H53" s="38"/>
    </row>
    <row r="54" spans="1:8">
      <c r="A54" s="61"/>
      <c r="B54" s="74"/>
      <c r="C54" s="37" t="str">
        <f>'END - 8'!H54</f>
        <v/>
      </c>
      <c r="D54" s="27">
        <f>JONG!R54</f>
        <v>0</v>
      </c>
      <c r="E54" s="27" t="str">
        <f>'END - 8'!D54</f>
        <v/>
      </c>
      <c r="F54" s="27" t="str">
        <f>VITESSE!F54</f>
        <v/>
      </c>
      <c r="G54" s="27">
        <f t="shared" si="4"/>
        <v>0</v>
      </c>
      <c r="H54" s="38"/>
    </row>
    <row r="55" spans="1:8">
      <c r="A55" s="60">
        <v>24</v>
      </c>
      <c r="B55" s="73">
        <f>RESULTATS!B78</f>
        <v>0</v>
      </c>
      <c r="C55" s="37" t="str">
        <f>'END - 8'!H55</f>
        <v/>
      </c>
      <c r="D55" s="27">
        <f>JONG!R55</f>
        <v>0</v>
      </c>
      <c r="E55" s="27" t="str">
        <f>'END - 8'!D55</f>
        <v/>
      </c>
      <c r="F55" s="27" t="str">
        <f>VITESSE!F55</f>
        <v/>
      </c>
      <c r="G55" s="27">
        <f t="shared" si="4"/>
        <v>0</v>
      </c>
      <c r="H55" s="38"/>
    </row>
    <row r="56" spans="1:8">
      <c r="A56" s="61"/>
      <c r="B56" s="74"/>
      <c r="C56" s="37" t="str">
        <f>'END - 8'!H56</f>
        <v/>
      </c>
      <c r="D56" s="27">
        <f>JONG!R56</f>
        <v>0</v>
      </c>
      <c r="E56" s="27" t="str">
        <f>'END - 8'!D56</f>
        <v/>
      </c>
      <c r="F56" s="27" t="str">
        <f>VITESSE!F56</f>
        <v/>
      </c>
      <c r="G56" s="27">
        <f t="shared" si="4"/>
        <v>0</v>
      </c>
      <c r="H56" s="38"/>
    </row>
    <row r="57" spans="1:8">
      <c r="A57" s="60">
        <v>25</v>
      </c>
      <c r="B57" s="73">
        <f>RESULTATS!B81</f>
        <v>0</v>
      </c>
      <c r="C57" s="37" t="str">
        <f>'END - 8'!H57</f>
        <v/>
      </c>
      <c r="D57" s="27">
        <f>JONG!R57</f>
        <v>0</v>
      </c>
      <c r="E57" s="27" t="str">
        <f>'END - 8'!D57</f>
        <v/>
      </c>
      <c r="F57" s="27" t="str">
        <f>VITESSE!F57</f>
        <v/>
      </c>
      <c r="G57" s="27">
        <f t="shared" si="4"/>
        <v>0</v>
      </c>
      <c r="H57" s="38"/>
    </row>
    <row r="58" spans="1:8">
      <c r="A58" s="61"/>
      <c r="B58" s="74"/>
      <c r="C58" s="37" t="str">
        <f>'END - 8'!H58</f>
        <v/>
      </c>
      <c r="D58" s="27">
        <f>JONG!R58</f>
        <v>0</v>
      </c>
      <c r="E58" s="27" t="str">
        <f>'END - 8'!D58</f>
        <v/>
      </c>
      <c r="F58" s="27" t="str">
        <f>VITESSE!F58</f>
        <v/>
      </c>
      <c r="G58" s="27">
        <f t="shared" si="4"/>
        <v>0</v>
      </c>
      <c r="H58" s="38"/>
    </row>
    <row r="59" spans="1:8">
      <c r="A59" s="60">
        <v>26</v>
      </c>
      <c r="B59" s="73">
        <f>RESULTATS!B84</f>
        <v>0</v>
      </c>
      <c r="C59" s="37" t="str">
        <f>'END - 8'!H59</f>
        <v/>
      </c>
      <c r="D59" s="27">
        <f>JONG!R59</f>
        <v>0</v>
      </c>
      <c r="E59" s="27" t="str">
        <f>'END - 8'!D59</f>
        <v/>
      </c>
      <c r="F59" s="27" t="str">
        <f>VITESSE!F59</f>
        <v/>
      </c>
      <c r="G59" s="27">
        <f t="shared" si="4"/>
        <v>0</v>
      </c>
      <c r="H59" s="27"/>
    </row>
    <row r="60" spans="1:8">
      <c r="A60" s="61"/>
      <c r="B60" s="74"/>
      <c r="C60" s="37" t="str">
        <f>'END - 8'!H60</f>
        <v/>
      </c>
      <c r="D60" s="27">
        <f>JONG!R60</f>
        <v>0</v>
      </c>
      <c r="E60" s="27" t="str">
        <f>'END - 8'!D60</f>
        <v/>
      </c>
      <c r="F60" s="27" t="str">
        <f>VITESSE!F60</f>
        <v/>
      </c>
      <c r="G60" s="27">
        <f t="shared" si="4"/>
        <v>0</v>
      </c>
      <c r="H60" s="27"/>
    </row>
    <row r="61" spans="1:8">
      <c r="A61" s="60">
        <v>27</v>
      </c>
      <c r="B61" s="73">
        <f>RESULTATS!B87</f>
        <v>0</v>
      </c>
      <c r="C61" s="37" t="str">
        <f>'END - 8'!H61</f>
        <v/>
      </c>
      <c r="D61" s="27">
        <f>JONG!R61</f>
        <v>0</v>
      </c>
      <c r="E61" s="27" t="str">
        <f>'END - 8'!D61</f>
        <v/>
      </c>
      <c r="F61" s="27" t="str">
        <f>VITESSE!F61</f>
        <v/>
      </c>
      <c r="G61" s="27">
        <f t="shared" si="4"/>
        <v>0</v>
      </c>
      <c r="H61" s="27"/>
    </row>
    <row r="62" spans="1:8">
      <c r="A62" s="61"/>
      <c r="B62" s="74"/>
      <c r="C62" s="37" t="str">
        <f>'END - 8'!H62</f>
        <v/>
      </c>
      <c r="D62" s="27">
        <f>JONG!R62</f>
        <v>0</v>
      </c>
      <c r="E62" s="27" t="str">
        <f>'END - 8'!D62</f>
        <v/>
      </c>
      <c r="F62" s="27" t="str">
        <f>VITESSE!F62</f>
        <v/>
      </c>
      <c r="G62" s="27">
        <f t="shared" si="4"/>
        <v>0</v>
      </c>
      <c r="H62" s="27"/>
    </row>
    <row r="63" spans="1:8">
      <c r="A63" s="60">
        <v>28</v>
      </c>
      <c r="B63" s="73">
        <f>RESULTATS!B90</f>
        <v>0</v>
      </c>
      <c r="C63" s="37" t="str">
        <f>'END - 8'!H63</f>
        <v/>
      </c>
      <c r="D63" s="27">
        <f>JONG!R63</f>
        <v>0</v>
      </c>
      <c r="E63" s="27" t="str">
        <f>'END - 8'!D63</f>
        <v/>
      </c>
      <c r="F63" s="27" t="str">
        <f>VITESSE!F63</f>
        <v/>
      </c>
      <c r="G63" s="27">
        <f t="shared" si="4"/>
        <v>0</v>
      </c>
      <c r="H63" s="27"/>
    </row>
    <row r="64" spans="1:8">
      <c r="A64" s="61"/>
      <c r="B64" s="74"/>
      <c r="C64" s="37" t="str">
        <f>'END - 8'!H64</f>
        <v/>
      </c>
      <c r="D64" s="27">
        <f>JONG!R64</f>
        <v>0</v>
      </c>
      <c r="E64" s="27" t="str">
        <f>'END - 8'!D64</f>
        <v/>
      </c>
      <c r="F64" s="27" t="str">
        <f>VITESSE!F64</f>
        <v/>
      </c>
      <c r="G64" s="27">
        <f t="shared" si="4"/>
        <v>0</v>
      </c>
      <c r="H64" s="27"/>
    </row>
    <row r="65" spans="1:8">
      <c r="A65" s="60">
        <v>29</v>
      </c>
      <c r="B65" s="73">
        <f>RESULTATS!B93</f>
        <v>0</v>
      </c>
      <c r="C65" s="37" t="str">
        <f>'END - 8'!H65</f>
        <v/>
      </c>
      <c r="D65" s="27">
        <f>JONG!R65</f>
        <v>0</v>
      </c>
      <c r="E65" s="27" t="str">
        <f>'END - 8'!D65</f>
        <v/>
      </c>
      <c r="F65" s="27" t="str">
        <f>VITESSE!F65</f>
        <v/>
      </c>
      <c r="G65" s="27">
        <f t="shared" si="4"/>
        <v>0</v>
      </c>
      <c r="H65" s="27"/>
    </row>
    <row r="66" spans="1:8">
      <c r="A66" s="61"/>
      <c r="B66" s="74"/>
      <c r="C66" s="37" t="str">
        <f>'END - 8'!H66</f>
        <v/>
      </c>
      <c r="D66" s="27">
        <f>JONG!R66</f>
        <v>0</v>
      </c>
      <c r="E66" s="27" t="str">
        <f>'END - 8'!D66</f>
        <v/>
      </c>
      <c r="F66" s="27" t="str">
        <f>VITESSE!F66</f>
        <v/>
      </c>
      <c r="G66" s="27">
        <f t="shared" si="4"/>
        <v>0</v>
      </c>
      <c r="H66" s="27"/>
    </row>
    <row r="67" spans="1:8">
      <c r="A67" s="60">
        <v>30</v>
      </c>
      <c r="B67" s="73">
        <f>RESULTATS!B96</f>
        <v>0</v>
      </c>
      <c r="C67" s="37" t="str">
        <f>'END - 8'!H67</f>
        <v/>
      </c>
      <c r="D67" s="27">
        <f>JONG!R67</f>
        <v>0</v>
      </c>
      <c r="E67" s="27" t="str">
        <f>'END - 8'!D67</f>
        <v/>
      </c>
      <c r="F67" s="27" t="str">
        <f>VITESSE!F67</f>
        <v/>
      </c>
      <c r="G67" s="27">
        <f t="shared" si="4"/>
        <v>0</v>
      </c>
      <c r="H67" s="27"/>
    </row>
    <row r="68" spans="1:8" ht="15.75" thickBot="1">
      <c r="A68" s="61"/>
      <c r="B68" s="74"/>
      <c r="C68" s="37" t="str">
        <f>'END - 8'!H68</f>
        <v/>
      </c>
      <c r="D68" s="27">
        <f>JONG!R68</f>
        <v>0</v>
      </c>
      <c r="E68" s="27" t="str">
        <f>'END - 8'!D68</f>
        <v/>
      </c>
      <c r="F68" s="27" t="str">
        <f>VITESSE!F68</f>
        <v/>
      </c>
      <c r="G68" s="27">
        <f t="shared" si="4"/>
        <v>0</v>
      </c>
      <c r="H68" s="27"/>
    </row>
    <row r="69" spans="1:8" ht="34.5" thickBot="1">
      <c r="A69" s="64" t="s">
        <v>19</v>
      </c>
      <c r="B69" s="65"/>
      <c r="C69" s="65"/>
      <c r="D69" s="65"/>
      <c r="E69" s="65"/>
      <c r="F69" s="65"/>
      <c r="G69" s="65"/>
      <c r="H69" s="66"/>
    </row>
    <row r="70" spans="1:8" ht="33.75">
      <c r="B70" s="22"/>
      <c r="C70" s="22"/>
      <c r="D70" s="22"/>
      <c r="E70" s="22"/>
      <c r="F70" s="22"/>
      <c r="G70" s="22"/>
      <c r="H70" s="22"/>
    </row>
    <row r="71" spans="1:8" ht="26.25">
      <c r="C71" s="46" t="s">
        <v>17</v>
      </c>
      <c r="D71" s="34" t="s">
        <v>24</v>
      </c>
      <c r="E71" s="33" t="s">
        <v>28</v>
      </c>
      <c r="F71" s="32" t="s">
        <v>25</v>
      </c>
      <c r="G71" s="35" t="s">
        <v>26</v>
      </c>
      <c r="H71" s="80" t="s">
        <v>15</v>
      </c>
    </row>
    <row r="72" spans="1:8">
      <c r="B72" s="2" t="s">
        <v>0</v>
      </c>
      <c r="C72" s="6" t="s">
        <v>10</v>
      </c>
      <c r="D72" s="7" t="s">
        <v>12</v>
      </c>
      <c r="E72" s="5" t="s">
        <v>12</v>
      </c>
      <c r="F72" s="14" t="s">
        <v>12</v>
      </c>
      <c r="G72" s="8" t="s">
        <v>12</v>
      </c>
      <c r="H72" s="80"/>
    </row>
    <row r="73" spans="1:8">
      <c r="A73" s="60">
        <v>31</v>
      </c>
      <c r="B73" s="73">
        <f>RESULTATS!B104</f>
        <v>0</v>
      </c>
      <c r="C73" s="37" t="str">
        <f>'END - 8'!H73</f>
        <v/>
      </c>
      <c r="D73" s="27">
        <f>JONG!R73</f>
        <v>0</v>
      </c>
      <c r="E73" s="27" t="str">
        <f>'END - 8'!D73</f>
        <v/>
      </c>
      <c r="F73" s="27" t="str">
        <f>VITESSE!F73</f>
        <v/>
      </c>
      <c r="G73" s="27">
        <f>SUM(C73:F73)</f>
        <v>0</v>
      </c>
      <c r="H73" s="38"/>
    </row>
    <row r="74" spans="1:8">
      <c r="A74" s="61"/>
      <c r="B74" s="74"/>
      <c r="C74" s="37" t="str">
        <f>'END - 8'!H74</f>
        <v/>
      </c>
      <c r="D74" s="27">
        <f>JONG!R74</f>
        <v>0</v>
      </c>
      <c r="E74" s="27" t="str">
        <f>'END - 8'!D74</f>
        <v/>
      </c>
      <c r="F74" s="27" t="str">
        <f>VITESSE!F74</f>
        <v/>
      </c>
      <c r="G74" s="27">
        <f t="shared" ref="G74:G102" si="5">SUM(C74:F74)</f>
        <v>0</v>
      </c>
      <c r="H74" s="38"/>
    </row>
    <row r="75" spans="1:8">
      <c r="A75" s="60">
        <v>32</v>
      </c>
      <c r="B75" s="73">
        <f>RESULTATS!B107</f>
        <v>0</v>
      </c>
      <c r="C75" s="37" t="str">
        <f>'END - 8'!H75</f>
        <v/>
      </c>
      <c r="D75" s="27">
        <f>JONG!R75</f>
        <v>0</v>
      </c>
      <c r="E75" s="27" t="str">
        <f>'END - 8'!D75</f>
        <v/>
      </c>
      <c r="F75" s="27" t="str">
        <f>VITESSE!F75</f>
        <v/>
      </c>
      <c r="G75" s="27">
        <f t="shared" si="5"/>
        <v>0</v>
      </c>
      <c r="H75" s="38"/>
    </row>
    <row r="76" spans="1:8">
      <c r="A76" s="61"/>
      <c r="B76" s="74"/>
      <c r="C76" s="37" t="str">
        <f>'END - 8'!H76</f>
        <v/>
      </c>
      <c r="D76" s="27">
        <f>JONG!R76</f>
        <v>0</v>
      </c>
      <c r="E76" s="27" t="str">
        <f>'END - 8'!D76</f>
        <v/>
      </c>
      <c r="F76" s="27" t="str">
        <f>VITESSE!F76</f>
        <v/>
      </c>
      <c r="G76" s="27">
        <f t="shared" si="5"/>
        <v>0</v>
      </c>
      <c r="H76" s="38"/>
    </row>
    <row r="77" spans="1:8">
      <c r="A77" s="60">
        <v>33</v>
      </c>
      <c r="B77" s="73">
        <f>RESULTATS!B110</f>
        <v>0</v>
      </c>
      <c r="C77" s="37" t="str">
        <f>'END - 8'!H77</f>
        <v/>
      </c>
      <c r="D77" s="27">
        <f>JONG!R77</f>
        <v>0</v>
      </c>
      <c r="E77" s="27" t="str">
        <f>'END - 8'!D77</f>
        <v/>
      </c>
      <c r="F77" s="27" t="str">
        <f>VITESSE!F77</f>
        <v/>
      </c>
      <c r="G77" s="27">
        <f t="shared" si="5"/>
        <v>0</v>
      </c>
      <c r="H77" s="38"/>
    </row>
    <row r="78" spans="1:8">
      <c r="A78" s="61"/>
      <c r="B78" s="74"/>
      <c r="C78" s="37" t="str">
        <f>'END - 8'!H78</f>
        <v/>
      </c>
      <c r="D78" s="27">
        <f>JONG!R78</f>
        <v>0</v>
      </c>
      <c r="E78" s="27" t="str">
        <f>'END - 8'!D78</f>
        <v/>
      </c>
      <c r="F78" s="27" t="str">
        <f>VITESSE!F78</f>
        <v/>
      </c>
      <c r="G78" s="27">
        <f t="shared" si="5"/>
        <v>0</v>
      </c>
      <c r="H78" s="38"/>
    </row>
    <row r="79" spans="1:8">
      <c r="A79" s="60">
        <v>34</v>
      </c>
      <c r="B79" s="73">
        <f>RESULTATS!B113</f>
        <v>0</v>
      </c>
      <c r="C79" s="37" t="str">
        <f>'END - 8'!H79</f>
        <v/>
      </c>
      <c r="D79" s="27">
        <f>JONG!R79</f>
        <v>0</v>
      </c>
      <c r="E79" s="27" t="str">
        <f>'END - 8'!D79</f>
        <v/>
      </c>
      <c r="F79" s="27" t="str">
        <f>VITESSE!F79</f>
        <v/>
      </c>
      <c r="G79" s="27">
        <f t="shared" si="5"/>
        <v>0</v>
      </c>
      <c r="H79" s="38"/>
    </row>
    <row r="80" spans="1:8">
      <c r="A80" s="61"/>
      <c r="B80" s="74"/>
      <c r="C80" s="37" t="str">
        <f>'END - 8'!H80</f>
        <v/>
      </c>
      <c r="D80" s="27">
        <f>JONG!R80</f>
        <v>0</v>
      </c>
      <c r="E80" s="27" t="str">
        <f>'END - 8'!D80</f>
        <v/>
      </c>
      <c r="F80" s="27" t="str">
        <f>VITESSE!F80</f>
        <v/>
      </c>
      <c r="G80" s="27">
        <f t="shared" si="5"/>
        <v>0</v>
      </c>
      <c r="H80" s="38"/>
    </row>
    <row r="81" spans="1:8">
      <c r="A81" s="60">
        <v>35</v>
      </c>
      <c r="B81" s="73">
        <f>RESULTATS!B116</f>
        <v>0</v>
      </c>
      <c r="C81" s="37" t="str">
        <f>'END - 8'!H81</f>
        <v/>
      </c>
      <c r="D81" s="27">
        <f>JONG!R81</f>
        <v>0</v>
      </c>
      <c r="E81" s="27" t="str">
        <f>'END - 8'!D81</f>
        <v/>
      </c>
      <c r="F81" s="27" t="str">
        <f>VITESSE!F81</f>
        <v/>
      </c>
      <c r="G81" s="27">
        <f t="shared" si="5"/>
        <v>0</v>
      </c>
      <c r="H81" s="38"/>
    </row>
    <row r="82" spans="1:8">
      <c r="A82" s="61"/>
      <c r="B82" s="74"/>
      <c r="C82" s="37" t="str">
        <f>'END - 8'!H82</f>
        <v/>
      </c>
      <c r="D82" s="27">
        <f>JONG!R82</f>
        <v>0</v>
      </c>
      <c r="E82" s="27" t="str">
        <f>'END - 8'!D82</f>
        <v/>
      </c>
      <c r="F82" s="27" t="str">
        <f>VITESSE!F82</f>
        <v/>
      </c>
      <c r="G82" s="27">
        <f t="shared" si="5"/>
        <v>0</v>
      </c>
      <c r="H82" s="38"/>
    </row>
    <row r="83" spans="1:8">
      <c r="A83" s="60">
        <v>36</v>
      </c>
      <c r="B83" s="73">
        <f>RESULTATS!B119</f>
        <v>0</v>
      </c>
      <c r="C83" s="37" t="str">
        <f>'END - 8'!H83</f>
        <v/>
      </c>
      <c r="D83" s="27">
        <f>JONG!R83</f>
        <v>0</v>
      </c>
      <c r="E83" s="27" t="str">
        <f>'END - 8'!D83</f>
        <v/>
      </c>
      <c r="F83" s="27" t="str">
        <f>VITESSE!F83</f>
        <v/>
      </c>
      <c r="G83" s="27">
        <f t="shared" si="5"/>
        <v>0</v>
      </c>
      <c r="H83" s="38"/>
    </row>
    <row r="84" spans="1:8">
      <c r="A84" s="61"/>
      <c r="B84" s="74"/>
      <c r="C84" s="37" t="str">
        <f>'END - 8'!H84</f>
        <v/>
      </c>
      <c r="D84" s="27">
        <f>JONG!R84</f>
        <v>0</v>
      </c>
      <c r="E84" s="27" t="str">
        <f>'END - 8'!D84</f>
        <v/>
      </c>
      <c r="F84" s="27" t="str">
        <f>VITESSE!F84</f>
        <v/>
      </c>
      <c r="G84" s="27">
        <f t="shared" si="5"/>
        <v>0</v>
      </c>
      <c r="H84" s="38"/>
    </row>
    <row r="85" spans="1:8">
      <c r="A85" s="60">
        <v>37</v>
      </c>
      <c r="B85" s="73">
        <f>RESULTATS!B121</f>
        <v>0</v>
      </c>
      <c r="C85" s="37" t="str">
        <f>'END - 8'!H85</f>
        <v/>
      </c>
      <c r="D85" s="27">
        <f>JONG!R85</f>
        <v>0</v>
      </c>
      <c r="E85" s="27" t="str">
        <f>'END - 8'!D85</f>
        <v/>
      </c>
      <c r="F85" s="27" t="str">
        <f>VITESSE!F85</f>
        <v/>
      </c>
      <c r="G85" s="27">
        <f t="shared" si="5"/>
        <v>0</v>
      </c>
      <c r="H85" s="38"/>
    </row>
    <row r="86" spans="1:8">
      <c r="A86" s="61"/>
      <c r="B86" s="74"/>
      <c r="C86" s="37" t="str">
        <f>'END - 8'!H86</f>
        <v/>
      </c>
      <c r="D86" s="27">
        <f>JONG!R86</f>
        <v>0</v>
      </c>
      <c r="E86" s="27" t="str">
        <f>'END - 8'!D86</f>
        <v/>
      </c>
      <c r="F86" s="27" t="str">
        <f>VITESSE!F86</f>
        <v/>
      </c>
      <c r="G86" s="27">
        <f t="shared" si="5"/>
        <v>0</v>
      </c>
      <c r="H86" s="38"/>
    </row>
    <row r="87" spans="1:8">
      <c r="A87" s="60">
        <v>38</v>
      </c>
      <c r="B87" s="73">
        <f>RESULTATS!B124</f>
        <v>0</v>
      </c>
      <c r="C87" s="37" t="str">
        <f>'END - 8'!H87</f>
        <v/>
      </c>
      <c r="D87" s="27">
        <f>JONG!R87</f>
        <v>0</v>
      </c>
      <c r="E87" s="27" t="str">
        <f>'END - 8'!D87</f>
        <v/>
      </c>
      <c r="F87" s="27" t="str">
        <f>VITESSE!F87</f>
        <v/>
      </c>
      <c r="G87" s="27">
        <f t="shared" si="5"/>
        <v>0</v>
      </c>
      <c r="H87" s="38"/>
    </row>
    <row r="88" spans="1:8">
      <c r="A88" s="61"/>
      <c r="B88" s="74"/>
      <c r="C88" s="37" t="str">
        <f>'END - 8'!H88</f>
        <v/>
      </c>
      <c r="D88" s="27">
        <f>JONG!R88</f>
        <v>0</v>
      </c>
      <c r="E88" s="27" t="str">
        <f>'END - 8'!D88</f>
        <v/>
      </c>
      <c r="F88" s="27" t="str">
        <f>VITESSE!F88</f>
        <v/>
      </c>
      <c r="G88" s="27">
        <f t="shared" si="5"/>
        <v>0</v>
      </c>
      <c r="H88" s="38"/>
    </row>
    <row r="89" spans="1:8">
      <c r="A89" s="60">
        <v>39</v>
      </c>
      <c r="B89" s="73">
        <f>RESULTATS!B127</f>
        <v>0</v>
      </c>
      <c r="C89" s="37" t="str">
        <f>'END - 8'!H89</f>
        <v/>
      </c>
      <c r="D89" s="27">
        <f>JONG!R89</f>
        <v>0</v>
      </c>
      <c r="E89" s="27" t="str">
        <f>'END - 8'!D89</f>
        <v/>
      </c>
      <c r="F89" s="27" t="str">
        <f>VITESSE!F89</f>
        <v/>
      </c>
      <c r="G89" s="27">
        <f t="shared" si="5"/>
        <v>0</v>
      </c>
      <c r="H89" s="38"/>
    </row>
    <row r="90" spans="1:8">
      <c r="A90" s="61"/>
      <c r="B90" s="74"/>
      <c r="C90" s="37" t="str">
        <f>'END - 8'!H90</f>
        <v/>
      </c>
      <c r="D90" s="27">
        <f>JONG!R90</f>
        <v>0</v>
      </c>
      <c r="E90" s="27" t="str">
        <f>'END - 8'!D90</f>
        <v/>
      </c>
      <c r="F90" s="27" t="str">
        <f>VITESSE!F90</f>
        <v/>
      </c>
      <c r="G90" s="27">
        <f t="shared" si="5"/>
        <v>0</v>
      </c>
      <c r="H90" s="38"/>
    </row>
    <row r="91" spans="1:8">
      <c r="A91" s="60">
        <v>40</v>
      </c>
      <c r="B91" s="73">
        <f>RESULTATS!B130</f>
        <v>0</v>
      </c>
      <c r="C91" s="37" t="str">
        <f>'END - 8'!H91</f>
        <v/>
      </c>
      <c r="D91" s="27">
        <f>JONG!R91</f>
        <v>0</v>
      </c>
      <c r="E91" s="27" t="str">
        <f>'END - 8'!D91</f>
        <v/>
      </c>
      <c r="F91" s="27" t="str">
        <f>VITESSE!F91</f>
        <v/>
      </c>
      <c r="G91" s="27">
        <f t="shared" si="5"/>
        <v>0</v>
      </c>
      <c r="H91" s="38"/>
    </row>
    <row r="92" spans="1:8">
      <c r="A92" s="61"/>
      <c r="B92" s="74"/>
      <c r="C92" s="37" t="str">
        <f>'END - 8'!H92</f>
        <v/>
      </c>
      <c r="D92" s="27">
        <f>JONG!R92</f>
        <v>0</v>
      </c>
      <c r="E92" s="27" t="str">
        <f>'END - 8'!D92</f>
        <v/>
      </c>
      <c r="F92" s="27" t="str">
        <f>VITESSE!F92</f>
        <v/>
      </c>
      <c r="G92" s="27">
        <f t="shared" si="5"/>
        <v>0</v>
      </c>
      <c r="H92" s="38"/>
    </row>
    <row r="93" spans="1:8">
      <c r="A93" s="60">
        <v>41</v>
      </c>
      <c r="B93" s="73">
        <f>RESULTATS!B133</f>
        <v>0</v>
      </c>
      <c r="C93" s="37" t="str">
        <f>'END - 8'!H93</f>
        <v/>
      </c>
      <c r="D93" s="27">
        <f>JONG!R93</f>
        <v>0</v>
      </c>
      <c r="E93" s="27" t="str">
        <f>'END - 8'!D93</f>
        <v/>
      </c>
      <c r="F93" s="27" t="str">
        <f>VITESSE!F93</f>
        <v/>
      </c>
      <c r="G93" s="27">
        <f t="shared" si="5"/>
        <v>0</v>
      </c>
      <c r="H93" s="27"/>
    </row>
    <row r="94" spans="1:8">
      <c r="A94" s="61"/>
      <c r="B94" s="74"/>
      <c r="C94" s="37" t="str">
        <f>'END - 8'!H94</f>
        <v/>
      </c>
      <c r="D94" s="27">
        <f>JONG!R94</f>
        <v>0</v>
      </c>
      <c r="E94" s="27" t="str">
        <f>'END - 8'!D94</f>
        <v/>
      </c>
      <c r="F94" s="27" t="str">
        <f>VITESSE!F94</f>
        <v/>
      </c>
      <c r="G94" s="27">
        <f t="shared" si="5"/>
        <v>0</v>
      </c>
      <c r="H94" s="27"/>
    </row>
    <row r="95" spans="1:8">
      <c r="A95" s="60">
        <v>42</v>
      </c>
      <c r="B95" s="73">
        <f>RESULTATS!B137</f>
        <v>0</v>
      </c>
      <c r="C95" s="37" t="str">
        <f>'END - 8'!H95</f>
        <v/>
      </c>
      <c r="D95" s="27">
        <f>JONG!R95</f>
        <v>0</v>
      </c>
      <c r="E95" s="27" t="str">
        <f>'END - 8'!D95</f>
        <v/>
      </c>
      <c r="F95" s="27" t="str">
        <f>VITESSE!F95</f>
        <v/>
      </c>
      <c r="G95" s="27">
        <f t="shared" si="5"/>
        <v>0</v>
      </c>
      <c r="H95" s="27"/>
    </row>
    <row r="96" spans="1:8">
      <c r="A96" s="61"/>
      <c r="B96" s="74"/>
      <c r="C96" s="37" t="str">
        <f>'END - 8'!H96</f>
        <v/>
      </c>
      <c r="D96" s="27">
        <f>JONG!R96</f>
        <v>0</v>
      </c>
      <c r="E96" s="27" t="str">
        <f>'END - 8'!D96</f>
        <v/>
      </c>
      <c r="F96" s="27" t="str">
        <f>VITESSE!F96</f>
        <v/>
      </c>
      <c r="G96" s="27">
        <f t="shared" si="5"/>
        <v>0</v>
      </c>
      <c r="H96" s="27"/>
    </row>
    <row r="97" spans="1:8">
      <c r="A97" s="60">
        <v>43</v>
      </c>
      <c r="B97" s="73">
        <f>RESULTATS!B140</f>
        <v>0</v>
      </c>
      <c r="C97" s="37" t="str">
        <f>'END - 8'!H97</f>
        <v/>
      </c>
      <c r="D97" s="27">
        <f>JONG!R97</f>
        <v>0</v>
      </c>
      <c r="E97" s="27" t="str">
        <f>'END - 8'!D97</f>
        <v/>
      </c>
      <c r="F97" s="27" t="str">
        <f>VITESSE!F97</f>
        <v/>
      </c>
      <c r="G97" s="27">
        <f t="shared" si="5"/>
        <v>0</v>
      </c>
      <c r="H97" s="27"/>
    </row>
    <row r="98" spans="1:8">
      <c r="A98" s="61"/>
      <c r="B98" s="74"/>
      <c r="C98" s="37" t="str">
        <f>'END - 8'!H98</f>
        <v/>
      </c>
      <c r="D98" s="27">
        <f>JONG!R98</f>
        <v>0</v>
      </c>
      <c r="E98" s="27" t="str">
        <f>'END - 8'!D98</f>
        <v/>
      </c>
      <c r="F98" s="27" t="str">
        <f>VITESSE!F98</f>
        <v/>
      </c>
      <c r="G98" s="27">
        <f t="shared" si="5"/>
        <v>0</v>
      </c>
      <c r="H98" s="27"/>
    </row>
    <row r="99" spans="1:8">
      <c r="A99" s="60">
        <v>44</v>
      </c>
      <c r="B99" s="73">
        <f>RESULTATS!B143</f>
        <v>0</v>
      </c>
      <c r="C99" s="37" t="str">
        <f>'END - 8'!H99</f>
        <v/>
      </c>
      <c r="D99" s="27">
        <f>JONG!R99</f>
        <v>0</v>
      </c>
      <c r="E99" s="27" t="str">
        <f>'END - 8'!D99</f>
        <v/>
      </c>
      <c r="F99" s="27" t="str">
        <f>VITESSE!F99</f>
        <v/>
      </c>
      <c r="G99" s="27">
        <f t="shared" si="5"/>
        <v>0</v>
      </c>
      <c r="H99" s="27"/>
    </row>
    <row r="100" spans="1:8">
      <c r="A100" s="61"/>
      <c r="B100" s="74"/>
      <c r="C100" s="37" t="str">
        <f>'END - 8'!H100</f>
        <v/>
      </c>
      <c r="D100" s="27">
        <f>JONG!R100</f>
        <v>0</v>
      </c>
      <c r="E100" s="27" t="str">
        <f>'END - 8'!D100</f>
        <v/>
      </c>
      <c r="F100" s="27" t="str">
        <f>VITESSE!F100</f>
        <v/>
      </c>
      <c r="G100" s="27">
        <f t="shared" si="5"/>
        <v>0</v>
      </c>
      <c r="H100" s="27"/>
    </row>
    <row r="101" spans="1:8">
      <c r="A101" s="60">
        <v>45</v>
      </c>
      <c r="B101" s="73">
        <f>RESULTATS!B146</f>
        <v>0</v>
      </c>
      <c r="C101" s="37" t="str">
        <f>'END - 8'!H101</f>
        <v/>
      </c>
      <c r="D101" s="27">
        <f>JONG!R101</f>
        <v>0</v>
      </c>
      <c r="E101" s="27" t="str">
        <f>'END - 8'!D101</f>
        <v/>
      </c>
      <c r="F101" s="27" t="str">
        <f>VITESSE!F101</f>
        <v/>
      </c>
      <c r="G101" s="27">
        <f t="shared" si="5"/>
        <v>0</v>
      </c>
      <c r="H101" s="27"/>
    </row>
    <row r="102" spans="1:8">
      <c r="A102" s="61"/>
      <c r="B102" s="74"/>
      <c r="C102" s="37" t="str">
        <f>'END - 8'!H102</f>
        <v/>
      </c>
      <c r="D102" s="27">
        <f>JONG!R102</f>
        <v>0</v>
      </c>
      <c r="E102" s="27" t="str">
        <f>'END - 8'!D102</f>
        <v/>
      </c>
      <c r="F102" s="27" t="str">
        <f>VITESSE!F102</f>
        <v/>
      </c>
      <c r="G102" s="27">
        <f t="shared" si="5"/>
        <v>0</v>
      </c>
      <c r="H102" s="27"/>
    </row>
  </sheetData>
  <sortState ref="K5:M24">
    <sortCondition ref="K5"/>
  </sortState>
  <mergeCells count="96">
    <mergeCell ref="H3:H4"/>
    <mergeCell ref="A1:H1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H35"/>
    <mergeCell ref="H37:H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H69"/>
    <mergeCell ref="H71:H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101:A102"/>
    <mergeCell ref="B101:B102"/>
    <mergeCell ref="A95:A96"/>
    <mergeCell ref="B95:B96"/>
    <mergeCell ref="A97:A98"/>
    <mergeCell ref="B97:B98"/>
    <mergeCell ref="A99:A100"/>
    <mergeCell ref="B99:B100"/>
  </mergeCells>
  <phoneticPr fontId="0" type="noConversion"/>
  <conditionalFormatting sqref="G5:G10 G12:G17">
    <cfRule type="colorScale" priority="7">
      <colorScale>
        <cfvo type="min" val="0"/>
        <cfvo type="max" val="0"/>
        <color rgb="FFFFEF9C"/>
        <color rgb="FF63BE7B"/>
      </colorScale>
    </cfRule>
  </conditionalFormatting>
  <conditionalFormatting sqref="G5:G34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:L10 L12:L17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L5:L24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G44 G46:G51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G39:G6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3:G78 G80:G85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G73:G10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36"/>
  <sheetViews>
    <sheetView zoomScale="70" zoomScaleNormal="70" workbookViewId="0">
      <selection activeCell="G106" sqref="G106"/>
    </sheetView>
  </sheetViews>
  <sheetFormatPr baseColWidth="10" defaultColWidth="11.42578125" defaultRowHeight="15"/>
  <cols>
    <col min="1" max="1" width="8" bestFit="1" customWidth="1"/>
    <col min="2" max="2" width="8.5703125" bestFit="1" customWidth="1"/>
    <col min="3" max="3" width="5.28515625" customWidth="1"/>
    <col min="4" max="4" width="10.7109375" bestFit="1" customWidth="1"/>
    <col min="5" max="5" width="8.5703125" bestFit="1" customWidth="1"/>
    <col min="6" max="6" width="5.42578125" customWidth="1"/>
    <col min="7" max="7" width="10.7109375" bestFit="1" customWidth="1"/>
    <col min="8" max="8" width="8.5703125" bestFit="1" customWidth="1"/>
    <col min="9" max="9" width="8.5703125" customWidth="1"/>
    <col min="10" max="10" width="12" bestFit="1" customWidth="1"/>
    <col min="11" max="11" width="8.5703125" bestFit="1" customWidth="1"/>
    <col min="12" max="12" width="8.5703125" customWidth="1"/>
    <col min="13" max="13" width="9.85546875" bestFit="1" customWidth="1"/>
    <col min="14" max="14" width="8.5703125" customWidth="1"/>
    <col min="15" max="15" width="5" customWidth="1"/>
  </cols>
  <sheetData>
    <row r="2" spans="1:14" s="15" customFormat="1" ht="15.75">
      <c r="A2" s="13" t="s">
        <v>14</v>
      </c>
      <c r="B2" s="13" t="s">
        <v>10</v>
      </c>
      <c r="D2" s="42" t="s">
        <v>20</v>
      </c>
      <c r="E2" s="13" t="s">
        <v>10</v>
      </c>
      <c r="G2" s="13" t="s">
        <v>13</v>
      </c>
      <c r="H2" s="13" t="s">
        <v>10</v>
      </c>
      <c r="I2" s="18"/>
      <c r="J2" s="13" t="s">
        <v>11</v>
      </c>
      <c r="K2" s="13" t="s">
        <v>10</v>
      </c>
      <c r="L2" s="18"/>
      <c r="M2" s="13" t="s">
        <v>17</v>
      </c>
      <c r="N2" s="13" t="s">
        <v>10</v>
      </c>
    </row>
    <row r="3" spans="1:14">
      <c r="A3" s="2">
        <v>1</v>
      </c>
      <c r="B3" s="2">
        <v>1</v>
      </c>
      <c r="D3" s="3">
        <v>1</v>
      </c>
      <c r="E3" s="2">
        <v>0</v>
      </c>
      <c r="G3" s="3">
        <v>4</v>
      </c>
      <c r="H3" s="27">
        <v>40</v>
      </c>
      <c r="I3" s="19"/>
      <c r="J3" s="27">
        <v>8</v>
      </c>
      <c r="K3" s="2">
        <v>40</v>
      </c>
      <c r="L3" s="19"/>
      <c r="M3" s="2">
        <v>7.5</v>
      </c>
      <c r="N3" s="2">
        <v>40</v>
      </c>
    </row>
    <row r="4" spans="1:14">
      <c r="A4" s="2">
        <v>2</v>
      </c>
      <c r="B4" s="2">
        <v>2</v>
      </c>
      <c r="D4" s="3">
        <v>1.25</v>
      </c>
      <c r="E4" s="2">
        <v>1</v>
      </c>
      <c r="G4" s="3">
        <v>4.0999999999999996</v>
      </c>
      <c r="H4" s="27">
        <v>40</v>
      </c>
      <c r="I4" s="19"/>
      <c r="J4" s="27">
        <v>8.1</v>
      </c>
      <c r="K4" s="2">
        <v>40</v>
      </c>
      <c r="L4" s="19"/>
      <c r="M4" s="2">
        <v>7.6</v>
      </c>
      <c r="N4" s="2">
        <v>40</v>
      </c>
    </row>
    <row r="5" spans="1:14">
      <c r="A5" s="2">
        <v>3</v>
      </c>
      <c r="B5" s="2">
        <v>3</v>
      </c>
      <c r="D5" s="3">
        <v>1.5</v>
      </c>
      <c r="E5" s="2">
        <v>1</v>
      </c>
      <c r="G5" s="3">
        <v>4.2</v>
      </c>
      <c r="H5" s="27">
        <v>40</v>
      </c>
      <c r="I5" s="19"/>
      <c r="J5" s="27">
        <v>8.1999999999999993</v>
      </c>
      <c r="K5" s="2">
        <v>40</v>
      </c>
      <c r="L5" s="19"/>
      <c r="M5" s="2">
        <v>7.7</v>
      </c>
      <c r="N5" s="2">
        <v>40</v>
      </c>
    </row>
    <row r="6" spans="1:14">
      <c r="A6" s="2">
        <v>4</v>
      </c>
      <c r="B6" s="2">
        <v>4</v>
      </c>
      <c r="D6" s="3">
        <v>1.75</v>
      </c>
      <c r="E6" s="2">
        <v>2</v>
      </c>
      <c r="G6" s="3">
        <v>4.3</v>
      </c>
      <c r="H6" s="27">
        <v>40</v>
      </c>
      <c r="I6" s="19"/>
      <c r="J6" s="27">
        <v>8.3000000000000007</v>
      </c>
      <c r="K6" s="2">
        <v>40</v>
      </c>
      <c r="L6" s="19"/>
      <c r="M6" s="2">
        <v>7.8</v>
      </c>
      <c r="N6" s="2">
        <v>40</v>
      </c>
    </row>
    <row r="7" spans="1:14">
      <c r="A7" s="2">
        <v>5</v>
      </c>
      <c r="B7" s="2">
        <v>5</v>
      </c>
      <c r="D7" s="3">
        <v>2</v>
      </c>
      <c r="E7" s="2">
        <v>2</v>
      </c>
      <c r="G7" s="3">
        <v>4.4000000000000004</v>
      </c>
      <c r="H7" s="27">
        <v>40</v>
      </c>
      <c r="I7" s="19"/>
      <c r="J7" s="27">
        <v>8.4</v>
      </c>
      <c r="K7" s="2">
        <v>40</v>
      </c>
      <c r="L7" s="19"/>
      <c r="M7" s="2">
        <v>7.9</v>
      </c>
      <c r="N7" s="2">
        <v>40</v>
      </c>
    </row>
    <row r="8" spans="1:14">
      <c r="A8" s="2">
        <v>6</v>
      </c>
      <c r="B8" s="2">
        <v>5</v>
      </c>
      <c r="D8" s="3">
        <v>2.25</v>
      </c>
      <c r="E8" s="2">
        <v>3</v>
      </c>
      <c r="G8" s="3">
        <v>4.5</v>
      </c>
      <c r="H8" s="27">
        <v>40</v>
      </c>
      <c r="I8" s="19"/>
      <c r="J8" s="27">
        <v>8.5</v>
      </c>
      <c r="K8" s="2">
        <v>40</v>
      </c>
      <c r="L8" s="19"/>
      <c r="M8" s="26">
        <v>8</v>
      </c>
      <c r="N8" s="2">
        <v>40</v>
      </c>
    </row>
    <row r="9" spans="1:14">
      <c r="A9" s="2">
        <v>7</v>
      </c>
      <c r="B9" s="2">
        <v>6</v>
      </c>
      <c r="D9" s="3">
        <v>2.5</v>
      </c>
      <c r="E9" s="2">
        <v>3</v>
      </c>
      <c r="G9" s="3">
        <v>4.5999999999999996</v>
      </c>
      <c r="H9" s="27">
        <v>40</v>
      </c>
      <c r="I9" s="19"/>
      <c r="J9" s="27">
        <v>8.6</v>
      </c>
      <c r="K9" s="2">
        <v>40</v>
      </c>
      <c r="L9" s="19"/>
      <c r="M9" s="2">
        <v>8.1</v>
      </c>
      <c r="N9" s="27">
        <v>39</v>
      </c>
    </row>
    <row r="10" spans="1:14">
      <c r="A10" s="2">
        <v>8</v>
      </c>
      <c r="B10" s="2">
        <v>7</v>
      </c>
      <c r="D10" s="3">
        <v>2.75</v>
      </c>
      <c r="E10" s="2">
        <v>4</v>
      </c>
      <c r="G10" s="3">
        <v>4.7</v>
      </c>
      <c r="H10" s="27">
        <v>40</v>
      </c>
      <c r="I10" s="19"/>
      <c r="J10" s="27">
        <v>8.6999999999999993</v>
      </c>
      <c r="K10" s="2">
        <v>40</v>
      </c>
      <c r="L10" s="19"/>
      <c r="M10" s="2">
        <v>8.1999999999999993</v>
      </c>
      <c r="N10" s="27">
        <v>39</v>
      </c>
    </row>
    <row r="11" spans="1:14">
      <c r="A11" s="2">
        <v>9</v>
      </c>
      <c r="B11" s="2">
        <v>8</v>
      </c>
      <c r="D11" s="3">
        <v>3</v>
      </c>
      <c r="E11" s="2">
        <v>4</v>
      </c>
      <c r="G11" s="3">
        <v>4.8</v>
      </c>
      <c r="H11" s="27">
        <v>40</v>
      </c>
      <c r="I11" s="19"/>
      <c r="J11" s="27">
        <v>8.8000000000000007</v>
      </c>
      <c r="K11" s="2">
        <v>40</v>
      </c>
      <c r="L11" s="19"/>
      <c r="M11" s="2">
        <v>8.3000000000000007</v>
      </c>
      <c r="N11" s="27">
        <v>39</v>
      </c>
    </row>
    <row r="12" spans="1:14">
      <c r="A12" s="2">
        <v>10</v>
      </c>
      <c r="B12" s="2">
        <v>8</v>
      </c>
      <c r="D12" s="3">
        <v>3.25</v>
      </c>
      <c r="E12" s="2">
        <v>5</v>
      </c>
      <c r="G12" s="3">
        <v>4.9000000000000004</v>
      </c>
      <c r="H12" s="27">
        <v>40</v>
      </c>
      <c r="I12" s="19"/>
      <c r="J12" s="27">
        <v>8.9</v>
      </c>
      <c r="K12" s="27">
        <v>39</v>
      </c>
      <c r="L12" s="19"/>
      <c r="M12" s="2">
        <v>8.4</v>
      </c>
      <c r="N12" s="27">
        <v>38</v>
      </c>
    </row>
    <row r="13" spans="1:14">
      <c r="A13" s="2">
        <v>11</v>
      </c>
      <c r="B13" s="2">
        <v>9</v>
      </c>
      <c r="D13" s="3">
        <v>3.5</v>
      </c>
      <c r="E13" s="2">
        <v>5</v>
      </c>
      <c r="G13" s="11">
        <v>5</v>
      </c>
      <c r="H13" s="27">
        <v>40</v>
      </c>
      <c r="I13" s="19"/>
      <c r="J13" s="27">
        <v>9</v>
      </c>
      <c r="K13" s="27">
        <v>39</v>
      </c>
      <c r="L13" s="19"/>
      <c r="M13" s="2">
        <v>8.5</v>
      </c>
      <c r="N13" s="27">
        <v>38</v>
      </c>
    </row>
    <row r="14" spans="1:14">
      <c r="A14" s="2">
        <v>12</v>
      </c>
      <c r="B14" s="2">
        <v>10</v>
      </c>
      <c r="D14" s="3">
        <v>3.75</v>
      </c>
      <c r="E14" s="2">
        <v>6</v>
      </c>
      <c r="G14" s="11">
        <v>5.0999999999999996</v>
      </c>
      <c r="H14" s="27">
        <v>39</v>
      </c>
      <c r="I14" s="19"/>
      <c r="J14" s="27">
        <v>9.1</v>
      </c>
      <c r="K14" s="27">
        <v>38</v>
      </c>
      <c r="L14" s="19"/>
      <c r="M14" s="2">
        <v>8.6</v>
      </c>
      <c r="N14" s="27">
        <v>38</v>
      </c>
    </row>
    <row r="15" spans="1:14">
      <c r="A15" s="2">
        <v>13</v>
      </c>
      <c r="B15" s="2">
        <v>10</v>
      </c>
      <c r="D15" s="3">
        <v>4</v>
      </c>
      <c r="E15" s="2">
        <v>6</v>
      </c>
      <c r="G15" s="11">
        <v>5.2</v>
      </c>
      <c r="H15" s="27">
        <v>39</v>
      </c>
      <c r="I15" s="19"/>
      <c r="J15" s="27">
        <v>9.1999999999999993</v>
      </c>
      <c r="K15" s="27">
        <v>37</v>
      </c>
      <c r="L15" s="19"/>
      <c r="M15" s="2">
        <v>8.6999999999999993</v>
      </c>
      <c r="N15" s="27">
        <v>37</v>
      </c>
    </row>
    <row r="16" spans="1:14">
      <c r="A16" s="2">
        <v>14</v>
      </c>
      <c r="B16" s="2">
        <v>11</v>
      </c>
      <c r="D16" s="3">
        <v>4.25</v>
      </c>
      <c r="E16" s="2">
        <v>7</v>
      </c>
      <c r="G16" s="11">
        <v>5.3</v>
      </c>
      <c r="H16" s="27">
        <v>38</v>
      </c>
      <c r="I16" s="19"/>
      <c r="J16" s="27">
        <v>9.3000000000000007</v>
      </c>
      <c r="K16" s="27">
        <v>37</v>
      </c>
      <c r="L16" s="19"/>
      <c r="M16" s="2">
        <v>8.8000000000000007</v>
      </c>
      <c r="N16" s="27">
        <v>37</v>
      </c>
    </row>
    <row r="17" spans="1:15">
      <c r="A17" s="2">
        <v>15</v>
      </c>
      <c r="B17" s="2">
        <v>12</v>
      </c>
      <c r="D17" s="3">
        <v>4.5</v>
      </c>
      <c r="E17" s="2">
        <v>7</v>
      </c>
      <c r="G17" s="11">
        <v>5.4</v>
      </c>
      <c r="H17" s="27">
        <v>37</v>
      </c>
      <c r="I17" s="19"/>
      <c r="J17" s="27">
        <v>9.4</v>
      </c>
      <c r="K17" s="27">
        <v>36</v>
      </c>
      <c r="L17" s="19"/>
      <c r="M17" s="2">
        <v>8.9</v>
      </c>
      <c r="N17" s="27">
        <v>37</v>
      </c>
    </row>
    <row r="18" spans="1:15">
      <c r="A18" s="2">
        <v>16</v>
      </c>
      <c r="B18" s="2">
        <v>13</v>
      </c>
      <c r="D18" s="3">
        <v>4.75</v>
      </c>
      <c r="E18" s="2">
        <v>8</v>
      </c>
      <c r="G18" s="11">
        <v>5.5</v>
      </c>
      <c r="H18" s="27">
        <v>37</v>
      </c>
      <c r="I18" s="19"/>
      <c r="J18" s="27">
        <v>9.5</v>
      </c>
      <c r="K18" s="27">
        <v>36</v>
      </c>
      <c r="L18" s="19"/>
      <c r="M18" s="2">
        <v>9</v>
      </c>
      <c r="N18" s="27">
        <v>36</v>
      </c>
    </row>
    <row r="19" spans="1:15">
      <c r="A19" s="2">
        <v>17</v>
      </c>
      <c r="B19" s="2">
        <v>13</v>
      </c>
      <c r="D19" s="3">
        <v>5</v>
      </c>
      <c r="E19" s="2">
        <v>8</v>
      </c>
      <c r="G19" s="11">
        <v>5.6</v>
      </c>
      <c r="H19" s="27">
        <v>36</v>
      </c>
      <c r="I19" s="19"/>
      <c r="J19" s="27">
        <v>9.6</v>
      </c>
      <c r="K19" s="27">
        <v>35</v>
      </c>
      <c r="L19" s="19"/>
      <c r="M19" s="2">
        <v>9.1</v>
      </c>
      <c r="N19" s="27">
        <v>36</v>
      </c>
    </row>
    <row r="20" spans="1:15">
      <c r="A20" s="2">
        <v>18</v>
      </c>
      <c r="B20" s="2">
        <v>14</v>
      </c>
      <c r="D20" s="3">
        <v>5.25</v>
      </c>
      <c r="E20" s="2">
        <v>9</v>
      </c>
      <c r="G20" s="11">
        <v>5.7</v>
      </c>
      <c r="H20" s="27">
        <v>36</v>
      </c>
      <c r="I20" s="19"/>
      <c r="J20" s="27">
        <v>9.6999999999999993</v>
      </c>
      <c r="K20" s="27">
        <v>34</v>
      </c>
      <c r="L20" s="19"/>
      <c r="M20" s="2">
        <v>9.1999999999999993</v>
      </c>
      <c r="N20" s="27">
        <v>36</v>
      </c>
    </row>
    <row r="21" spans="1:15">
      <c r="A21" s="2">
        <v>19</v>
      </c>
      <c r="B21" s="2">
        <v>14</v>
      </c>
      <c r="D21" s="3">
        <v>5.5</v>
      </c>
      <c r="E21" s="2">
        <v>9</v>
      </c>
      <c r="G21" s="11">
        <v>5.8</v>
      </c>
      <c r="H21" s="27">
        <v>35</v>
      </c>
      <c r="I21" s="19"/>
      <c r="J21" s="27">
        <v>9.8000000000000007</v>
      </c>
      <c r="K21" s="27">
        <v>34</v>
      </c>
      <c r="M21" s="2">
        <v>9.3000000000000007</v>
      </c>
      <c r="N21" s="27">
        <v>35</v>
      </c>
    </row>
    <row r="22" spans="1:15">
      <c r="A22" s="2">
        <v>20</v>
      </c>
      <c r="B22" s="2">
        <v>15</v>
      </c>
      <c r="D22" s="3">
        <v>5.75</v>
      </c>
      <c r="E22" s="2">
        <v>10</v>
      </c>
      <c r="G22" s="11">
        <v>5.9</v>
      </c>
      <c r="H22" s="27">
        <v>34</v>
      </c>
      <c r="I22" s="19"/>
      <c r="J22" s="27">
        <v>9.9</v>
      </c>
      <c r="K22" s="27">
        <v>33</v>
      </c>
      <c r="M22" s="2">
        <v>9.4</v>
      </c>
      <c r="N22" s="27">
        <v>35</v>
      </c>
    </row>
    <row r="23" spans="1:15">
      <c r="A23" s="2">
        <v>21</v>
      </c>
      <c r="B23" s="2">
        <v>16</v>
      </c>
      <c r="D23" s="3">
        <v>6</v>
      </c>
      <c r="E23" s="2">
        <v>10</v>
      </c>
      <c r="G23" s="11">
        <v>6</v>
      </c>
      <c r="H23" s="27">
        <v>34</v>
      </c>
      <c r="J23" s="27">
        <v>10</v>
      </c>
      <c r="K23" s="27">
        <v>32</v>
      </c>
      <c r="M23" s="2">
        <v>9.5</v>
      </c>
      <c r="N23" s="27">
        <v>35</v>
      </c>
      <c r="O23" s="20"/>
    </row>
    <row r="24" spans="1:15">
      <c r="A24" s="2">
        <v>22</v>
      </c>
      <c r="B24" s="2">
        <v>17</v>
      </c>
      <c r="D24" s="3">
        <v>6.25</v>
      </c>
      <c r="E24" s="2">
        <v>11</v>
      </c>
      <c r="G24" s="11">
        <v>6.1</v>
      </c>
      <c r="H24" s="27">
        <v>33</v>
      </c>
      <c r="J24" s="27">
        <v>10.1</v>
      </c>
      <c r="K24" s="27">
        <v>31</v>
      </c>
      <c r="M24" s="2">
        <v>9.6</v>
      </c>
      <c r="N24" s="27">
        <v>34</v>
      </c>
    </row>
    <row r="25" spans="1:15">
      <c r="A25" s="2">
        <v>23</v>
      </c>
      <c r="B25" s="2">
        <v>17</v>
      </c>
      <c r="D25" s="3">
        <v>6.5</v>
      </c>
      <c r="E25" s="2">
        <v>11</v>
      </c>
      <c r="G25" s="11">
        <v>6.2</v>
      </c>
      <c r="H25" s="27">
        <v>32</v>
      </c>
      <c r="J25" s="27">
        <v>10.199999999999999</v>
      </c>
      <c r="K25" s="27">
        <v>31</v>
      </c>
      <c r="M25" s="2">
        <v>9.6999999999999993</v>
      </c>
      <c r="N25" s="27">
        <v>34</v>
      </c>
    </row>
    <row r="26" spans="1:15">
      <c r="A26" s="2">
        <v>24</v>
      </c>
      <c r="B26" s="2">
        <v>18</v>
      </c>
      <c r="D26" s="3">
        <v>6.75</v>
      </c>
      <c r="E26" s="2">
        <v>12</v>
      </c>
      <c r="G26" s="11">
        <v>6.3</v>
      </c>
      <c r="H26" s="27">
        <v>31</v>
      </c>
      <c r="J26" s="27">
        <v>10.3</v>
      </c>
      <c r="K26" s="27">
        <v>30</v>
      </c>
      <c r="M26" s="2">
        <v>9.8000000000000007</v>
      </c>
      <c r="N26" s="27">
        <v>34</v>
      </c>
    </row>
    <row r="27" spans="1:15">
      <c r="A27" s="2">
        <v>25</v>
      </c>
      <c r="B27" s="2">
        <v>19</v>
      </c>
      <c r="D27" s="3">
        <v>7</v>
      </c>
      <c r="E27" s="2">
        <v>12</v>
      </c>
      <c r="G27" s="11">
        <v>6.4</v>
      </c>
      <c r="H27" s="27">
        <v>31</v>
      </c>
      <c r="J27" s="27">
        <v>10.4</v>
      </c>
      <c r="K27" s="27">
        <v>29</v>
      </c>
      <c r="M27" s="2">
        <v>9.9</v>
      </c>
      <c r="N27" s="27">
        <v>33</v>
      </c>
    </row>
    <row r="28" spans="1:15">
      <c r="A28" s="2">
        <v>26</v>
      </c>
      <c r="B28" s="2">
        <v>20</v>
      </c>
      <c r="D28" s="3">
        <v>7.25</v>
      </c>
      <c r="E28" s="2">
        <v>13</v>
      </c>
      <c r="G28" s="11">
        <v>6.5</v>
      </c>
      <c r="H28" s="27">
        <v>30</v>
      </c>
      <c r="J28" s="27">
        <v>10.5</v>
      </c>
      <c r="K28" s="27">
        <v>28</v>
      </c>
      <c r="M28" s="2">
        <v>10</v>
      </c>
      <c r="N28" s="27">
        <v>33</v>
      </c>
    </row>
    <row r="29" spans="1:15">
      <c r="A29" s="2">
        <v>27</v>
      </c>
      <c r="B29" s="2">
        <v>20</v>
      </c>
      <c r="D29" s="3">
        <v>7.5</v>
      </c>
      <c r="E29" s="2">
        <v>13</v>
      </c>
      <c r="G29" s="11">
        <v>6.6</v>
      </c>
      <c r="H29" s="27">
        <v>29</v>
      </c>
      <c r="J29" s="27">
        <v>10.6</v>
      </c>
      <c r="K29" s="27">
        <v>27</v>
      </c>
      <c r="M29" s="2">
        <v>10.1</v>
      </c>
      <c r="N29" s="27">
        <v>33</v>
      </c>
    </row>
    <row r="30" spans="1:15">
      <c r="A30" s="2">
        <v>28</v>
      </c>
      <c r="B30" s="2">
        <v>21</v>
      </c>
      <c r="D30" s="3">
        <v>7.75</v>
      </c>
      <c r="E30" s="2">
        <v>14</v>
      </c>
      <c r="G30" s="11">
        <v>6.7</v>
      </c>
      <c r="H30" s="27">
        <v>28</v>
      </c>
      <c r="J30" s="27">
        <v>10.7</v>
      </c>
      <c r="K30" s="27">
        <v>27</v>
      </c>
      <c r="M30" s="2">
        <v>10.199999999999999</v>
      </c>
      <c r="N30" s="27">
        <v>32</v>
      </c>
    </row>
    <row r="31" spans="1:15">
      <c r="A31" s="2">
        <v>29</v>
      </c>
      <c r="B31" s="2">
        <v>22</v>
      </c>
      <c r="D31" s="3">
        <v>8</v>
      </c>
      <c r="E31" s="2">
        <v>14</v>
      </c>
      <c r="G31" s="11">
        <v>6.8</v>
      </c>
      <c r="H31" s="27">
        <v>27</v>
      </c>
      <c r="J31" s="27">
        <v>10.8</v>
      </c>
      <c r="K31" s="27">
        <v>26</v>
      </c>
      <c r="M31" s="2">
        <v>10.3</v>
      </c>
      <c r="N31" s="27">
        <v>32</v>
      </c>
    </row>
    <row r="32" spans="1:15">
      <c r="A32" s="2">
        <v>30</v>
      </c>
      <c r="B32" s="2">
        <v>23</v>
      </c>
      <c r="D32" s="3">
        <v>8.25</v>
      </c>
      <c r="E32" s="2">
        <v>15</v>
      </c>
      <c r="G32" s="11">
        <v>6.9</v>
      </c>
      <c r="H32" s="27">
        <v>27</v>
      </c>
      <c r="J32" s="27">
        <v>10.9</v>
      </c>
      <c r="K32" s="27">
        <v>25</v>
      </c>
      <c r="M32" s="2">
        <v>10.4</v>
      </c>
      <c r="N32" s="27">
        <v>32</v>
      </c>
    </row>
    <row r="33" spans="1:14">
      <c r="A33" s="2">
        <v>31</v>
      </c>
      <c r="B33" s="2">
        <v>23</v>
      </c>
      <c r="D33" s="3">
        <v>8.5</v>
      </c>
      <c r="E33" s="2">
        <v>15</v>
      </c>
      <c r="G33" s="27">
        <v>7</v>
      </c>
      <c r="H33" s="27">
        <v>26</v>
      </c>
      <c r="J33" s="27">
        <v>11</v>
      </c>
      <c r="K33" s="27">
        <v>24</v>
      </c>
      <c r="M33" s="2">
        <v>10.5</v>
      </c>
      <c r="N33" s="27">
        <v>31</v>
      </c>
    </row>
    <row r="34" spans="1:14">
      <c r="A34" s="2">
        <v>32</v>
      </c>
      <c r="B34" s="2">
        <v>24</v>
      </c>
      <c r="D34" s="3">
        <v>8.75</v>
      </c>
      <c r="E34" s="2">
        <v>16</v>
      </c>
      <c r="G34" s="27">
        <v>7.1</v>
      </c>
      <c r="H34" s="27">
        <v>25</v>
      </c>
      <c r="J34" s="27">
        <v>11.1</v>
      </c>
      <c r="K34" s="27">
        <v>24</v>
      </c>
      <c r="M34" s="2">
        <v>10.6</v>
      </c>
      <c r="N34" s="27">
        <v>31</v>
      </c>
    </row>
    <row r="35" spans="1:14">
      <c r="A35" s="2">
        <v>33</v>
      </c>
      <c r="B35" s="2">
        <v>25</v>
      </c>
      <c r="D35" s="3">
        <v>9</v>
      </c>
      <c r="E35" s="2">
        <v>16</v>
      </c>
      <c r="G35" s="27">
        <v>7.2</v>
      </c>
      <c r="H35" s="27">
        <v>24</v>
      </c>
      <c r="J35" s="27">
        <v>11.2</v>
      </c>
      <c r="K35" s="27">
        <v>23</v>
      </c>
      <c r="M35" s="2">
        <v>10.7</v>
      </c>
      <c r="N35" s="27">
        <v>31</v>
      </c>
    </row>
    <row r="36" spans="1:14">
      <c r="A36" s="2">
        <v>34</v>
      </c>
      <c r="B36" s="2">
        <v>26</v>
      </c>
      <c r="D36" s="3">
        <v>9.25</v>
      </c>
      <c r="E36" s="2">
        <v>17</v>
      </c>
      <c r="G36" s="27">
        <v>7.3</v>
      </c>
      <c r="H36" s="27">
        <v>24</v>
      </c>
      <c r="J36" s="27">
        <v>11.3</v>
      </c>
      <c r="K36" s="27">
        <v>22</v>
      </c>
      <c r="M36" s="2">
        <v>10.8</v>
      </c>
      <c r="N36" s="27">
        <v>30</v>
      </c>
    </row>
    <row r="37" spans="1:14">
      <c r="A37" s="2">
        <v>35</v>
      </c>
      <c r="B37" s="2">
        <v>27</v>
      </c>
      <c r="D37" s="3">
        <v>9.5</v>
      </c>
      <c r="E37" s="2">
        <v>17</v>
      </c>
      <c r="G37" s="27">
        <v>7.4</v>
      </c>
      <c r="H37" s="27">
        <v>23</v>
      </c>
      <c r="J37" s="27">
        <v>11.4</v>
      </c>
      <c r="K37" s="27">
        <v>21</v>
      </c>
      <c r="M37" s="2">
        <v>10.9</v>
      </c>
      <c r="N37" s="27">
        <v>30</v>
      </c>
    </row>
    <row r="38" spans="1:14">
      <c r="A38" s="2">
        <v>36</v>
      </c>
      <c r="B38" s="2">
        <v>28</v>
      </c>
      <c r="D38" s="3">
        <v>9.75</v>
      </c>
      <c r="E38" s="2">
        <v>18</v>
      </c>
      <c r="G38" s="27">
        <v>7.5</v>
      </c>
      <c r="H38" s="27">
        <v>22</v>
      </c>
      <c r="J38" s="27">
        <v>11.5</v>
      </c>
      <c r="K38" s="27">
        <v>21</v>
      </c>
      <c r="M38" s="2">
        <v>11</v>
      </c>
      <c r="N38" s="27">
        <v>30</v>
      </c>
    </row>
    <row r="39" spans="1:14">
      <c r="A39" s="2">
        <v>37</v>
      </c>
      <c r="B39" s="2">
        <v>29</v>
      </c>
      <c r="D39" s="3">
        <v>10</v>
      </c>
      <c r="E39" s="2">
        <v>18</v>
      </c>
      <c r="G39" s="27">
        <v>7.6</v>
      </c>
      <c r="H39" s="27">
        <v>21</v>
      </c>
      <c r="J39" s="27">
        <v>11.6</v>
      </c>
      <c r="K39" s="27">
        <v>20</v>
      </c>
      <c r="M39" s="2">
        <v>11.1</v>
      </c>
      <c r="N39" s="27">
        <v>29</v>
      </c>
    </row>
    <row r="40" spans="1:14">
      <c r="A40" s="2">
        <v>38</v>
      </c>
      <c r="B40" s="2">
        <v>30</v>
      </c>
      <c r="D40" s="3">
        <v>10.25</v>
      </c>
      <c r="E40" s="2">
        <v>19</v>
      </c>
      <c r="G40" s="27">
        <v>7.7</v>
      </c>
      <c r="H40" s="27">
        <v>21</v>
      </c>
      <c r="J40" s="27">
        <v>11.7</v>
      </c>
      <c r="K40" s="27">
        <v>19</v>
      </c>
      <c r="M40" s="2">
        <v>11.2</v>
      </c>
      <c r="N40" s="27">
        <v>29</v>
      </c>
    </row>
    <row r="41" spans="1:14">
      <c r="A41" s="2">
        <v>39</v>
      </c>
      <c r="B41" s="2">
        <v>30</v>
      </c>
      <c r="D41" s="3">
        <v>10.5</v>
      </c>
      <c r="E41" s="2">
        <v>19</v>
      </c>
      <c r="G41" s="27">
        <v>7.8</v>
      </c>
      <c r="H41" s="27">
        <v>20</v>
      </c>
      <c r="J41" s="27">
        <v>11.8</v>
      </c>
      <c r="K41" s="27">
        <v>19</v>
      </c>
      <c r="M41" s="2">
        <v>11.3</v>
      </c>
      <c r="N41" s="27">
        <v>29</v>
      </c>
    </row>
    <row r="42" spans="1:14">
      <c r="A42" s="2">
        <v>40</v>
      </c>
      <c r="B42" s="2">
        <v>31</v>
      </c>
      <c r="D42" s="3">
        <v>10.75</v>
      </c>
      <c r="E42" s="2">
        <v>20</v>
      </c>
      <c r="G42" s="27">
        <v>7.9</v>
      </c>
      <c r="H42" s="27">
        <v>19</v>
      </c>
      <c r="J42" s="27">
        <v>11.9</v>
      </c>
      <c r="K42" s="27">
        <v>18</v>
      </c>
      <c r="M42" s="26">
        <v>11.4</v>
      </c>
      <c r="N42" s="27">
        <v>28</v>
      </c>
    </row>
    <row r="43" spans="1:14">
      <c r="A43" s="2">
        <v>41</v>
      </c>
      <c r="B43" s="2">
        <v>32</v>
      </c>
      <c r="D43" s="3">
        <v>11</v>
      </c>
      <c r="E43" s="2">
        <v>20</v>
      </c>
      <c r="G43" s="27">
        <v>8</v>
      </c>
      <c r="H43" s="27">
        <v>19</v>
      </c>
      <c r="J43" s="27">
        <v>12</v>
      </c>
      <c r="K43" s="27">
        <v>17</v>
      </c>
      <c r="M43" s="2">
        <v>11.5</v>
      </c>
      <c r="N43" s="27">
        <v>28</v>
      </c>
    </row>
    <row r="44" spans="1:14">
      <c r="A44" s="2">
        <v>42</v>
      </c>
      <c r="B44" s="2">
        <v>33</v>
      </c>
      <c r="D44" s="3">
        <v>11.25</v>
      </c>
      <c r="E44" s="2">
        <v>21</v>
      </c>
      <c r="G44" s="27">
        <v>8.1</v>
      </c>
      <c r="H44" s="27">
        <v>18</v>
      </c>
      <c r="J44" s="27">
        <v>12.1</v>
      </c>
      <c r="K44" s="27">
        <v>17</v>
      </c>
      <c r="M44" s="2">
        <v>11.6</v>
      </c>
      <c r="N44" s="27">
        <v>28</v>
      </c>
    </row>
    <row r="45" spans="1:14">
      <c r="A45" s="2">
        <v>43</v>
      </c>
      <c r="B45" s="2">
        <v>33</v>
      </c>
      <c r="D45" s="3">
        <v>11.5</v>
      </c>
      <c r="E45" s="2">
        <v>21</v>
      </c>
      <c r="G45" s="27">
        <v>8.1999999999999993</v>
      </c>
      <c r="H45" s="27">
        <v>17</v>
      </c>
      <c r="J45" s="27">
        <v>12.2</v>
      </c>
      <c r="K45" s="27">
        <v>16</v>
      </c>
      <c r="M45" s="2">
        <v>11.7</v>
      </c>
      <c r="N45" s="27">
        <v>27</v>
      </c>
    </row>
    <row r="46" spans="1:14">
      <c r="A46" s="2">
        <v>44</v>
      </c>
      <c r="B46" s="2">
        <v>34</v>
      </c>
      <c r="D46" s="3">
        <v>11.75</v>
      </c>
      <c r="E46" s="2">
        <v>22</v>
      </c>
      <c r="G46" s="27">
        <v>8.3000000000000007</v>
      </c>
      <c r="H46" s="27">
        <v>17</v>
      </c>
      <c r="J46" s="27">
        <v>12.3</v>
      </c>
      <c r="K46" s="27">
        <v>16</v>
      </c>
      <c r="M46" s="2">
        <v>11.8</v>
      </c>
      <c r="N46" s="27">
        <v>27</v>
      </c>
    </row>
    <row r="47" spans="1:14">
      <c r="A47" s="2">
        <v>45</v>
      </c>
      <c r="B47" s="2">
        <v>35</v>
      </c>
      <c r="D47" s="3">
        <v>12</v>
      </c>
      <c r="E47" s="2">
        <v>22</v>
      </c>
      <c r="G47" s="27">
        <v>8.4</v>
      </c>
      <c r="H47" s="27">
        <v>16</v>
      </c>
      <c r="J47" s="27">
        <v>12.4</v>
      </c>
      <c r="K47" s="27">
        <v>15</v>
      </c>
      <c r="M47" s="2">
        <v>11.9</v>
      </c>
      <c r="N47" s="27">
        <v>27</v>
      </c>
    </row>
    <row r="48" spans="1:14">
      <c r="A48" s="2">
        <v>46</v>
      </c>
      <c r="B48" s="2">
        <v>36</v>
      </c>
      <c r="D48" s="3">
        <v>12</v>
      </c>
      <c r="E48" s="2">
        <v>23</v>
      </c>
      <c r="G48" s="27">
        <v>8.5</v>
      </c>
      <c r="H48" s="27">
        <v>16</v>
      </c>
      <c r="J48" s="27">
        <v>12.5</v>
      </c>
      <c r="K48" s="27">
        <v>14</v>
      </c>
      <c r="M48" s="2">
        <v>12</v>
      </c>
      <c r="N48" s="27">
        <v>26</v>
      </c>
    </row>
    <row r="49" spans="1:14">
      <c r="A49" s="2">
        <v>47</v>
      </c>
      <c r="B49" s="2">
        <v>37</v>
      </c>
      <c r="D49" s="3">
        <v>12.25</v>
      </c>
      <c r="E49" s="2">
        <v>23</v>
      </c>
      <c r="G49" s="27">
        <v>8.6</v>
      </c>
      <c r="H49" s="27">
        <v>15</v>
      </c>
      <c r="J49" s="27">
        <v>12.6</v>
      </c>
      <c r="K49" s="27">
        <v>13</v>
      </c>
      <c r="M49" s="2">
        <v>12.1</v>
      </c>
      <c r="N49" s="27">
        <v>26</v>
      </c>
    </row>
    <row r="50" spans="1:14">
      <c r="A50" s="2">
        <v>48</v>
      </c>
      <c r="B50" s="2">
        <v>38</v>
      </c>
      <c r="D50" s="3">
        <v>12.5</v>
      </c>
      <c r="E50" s="2">
        <v>24</v>
      </c>
      <c r="G50" s="27">
        <v>8.6999999999999993</v>
      </c>
      <c r="H50" s="27">
        <v>14</v>
      </c>
      <c r="J50" s="27">
        <v>12.7</v>
      </c>
      <c r="K50" s="27">
        <v>13</v>
      </c>
      <c r="M50" s="2">
        <v>12.2</v>
      </c>
      <c r="N50" s="27">
        <v>26</v>
      </c>
    </row>
    <row r="51" spans="1:14">
      <c r="A51" s="2">
        <v>49</v>
      </c>
      <c r="B51" s="2">
        <v>39</v>
      </c>
      <c r="D51" s="3">
        <v>12.75</v>
      </c>
      <c r="E51" s="2">
        <v>24</v>
      </c>
      <c r="G51" s="27">
        <v>8.8000000000000007</v>
      </c>
      <c r="H51" s="27">
        <v>13</v>
      </c>
      <c r="J51" s="27">
        <v>12.8</v>
      </c>
      <c r="K51" s="27">
        <v>12</v>
      </c>
      <c r="M51" s="2">
        <v>12.3</v>
      </c>
      <c r="N51" s="27">
        <v>25</v>
      </c>
    </row>
    <row r="52" spans="1:14">
      <c r="A52" s="2">
        <v>50</v>
      </c>
      <c r="B52" s="2">
        <v>40</v>
      </c>
      <c r="D52" s="3">
        <v>13</v>
      </c>
      <c r="E52" s="2">
        <v>25</v>
      </c>
      <c r="G52" s="27">
        <v>8.9</v>
      </c>
      <c r="H52" s="27">
        <v>13</v>
      </c>
      <c r="J52" s="27">
        <v>12.9</v>
      </c>
      <c r="K52" s="27">
        <v>11</v>
      </c>
      <c r="M52" s="2">
        <v>12.4</v>
      </c>
      <c r="N52" s="27">
        <v>25</v>
      </c>
    </row>
    <row r="53" spans="1:14">
      <c r="D53" s="3">
        <v>13.25</v>
      </c>
      <c r="E53" s="2">
        <v>25</v>
      </c>
      <c r="G53" s="27">
        <v>9</v>
      </c>
      <c r="H53" s="27">
        <v>12</v>
      </c>
      <c r="J53" s="27">
        <v>13</v>
      </c>
      <c r="K53" s="27">
        <v>10</v>
      </c>
      <c r="M53" s="2">
        <v>12.5</v>
      </c>
      <c r="N53" s="27">
        <v>25</v>
      </c>
    </row>
    <row r="54" spans="1:14">
      <c r="D54" s="3">
        <v>13.5</v>
      </c>
      <c r="E54" s="2">
        <v>26</v>
      </c>
      <c r="G54" s="27">
        <v>9.1</v>
      </c>
      <c r="H54" s="27">
        <v>11</v>
      </c>
      <c r="J54" s="27">
        <v>13.1</v>
      </c>
      <c r="K54" s="27">
        <v>10</v>
      </c>
      <c r="M54" s="2">
        <v>12.6</v>
      </c>
      <c r="N54" s="27">
        <v>24</v>
      </c>
    </row>
    <row r="55" spans="1:14">
      <c r="D55" s="3">
        <v>13.75</v>
      </c>
      <c r="E55" s="2">
        <v>26</v>
      </c>
      <c r="G55" s="27">
        <v>9.1999999999999993</v>
      </c>
      <c r="H55" s="27">
        <v>10</v>
      </c>
      <c r="J55" s="27">
        <v>13.2</v>
      </c>
      <c r="K55" s="27">
        <v>9</v>
      </c>
      <c r="M55" s="2">
        <v>12.7</v>
      </c>
      <c r="N55" s="27">
        <v>24</v>
      </c>
    </row>
    <row r="56" spans="1:14">
      <c r="D56" s="3">
        <v>14</v>
      </c>
      <c r="E56" s="2">
        <v>27</v>
      </c>
      <c r="G56" s="27">
        <v>9.3000000000000007</v>
      </c>
      <c r="H56" s="27">
        <v>10</v>
      </c>
      <c r="J56" s="27">
        <v>13.3</v>
      </c>
      <c r="K56" s="27">
        <v>8</v>
      </c>
      <c r="M56" s="2">
        <v>12.8</v>
      </c>
      <c r="N56" s="27">
        <v>24</v>
      </c>
    </row>
    <row r="57" spans="1:14">
      <c r="D57" s="3">
        <v>14.25</v>
      </c>
      <c r="E57" s="2">
        <v>27</v>
      </c>
      <c r="G57" s="27">
        <v>9.4</v>
      </c>
      <c r="H57" s="27">
        <v>9</v>
      </c>
      <c r="J57" s="27">
        <v>13.4</v>
      </c>
      <c r="K57" s="27">
        <v>8</v>
      </c>
      <c r="M57" s="2">
        <v>12.9</v>
      </c>
      <c r="N57" s="27">
        <v>23</v>
      </c>
    </row>
    <row r="58" spans="1:14">
      <c r="D58" s="3">
        <v>14.5</v>
      </c>
      <c r="E58" s="2">
        <v>28</v>
      </c>
      <c r="G58" s="27">
        <v>9.5</v>
      </c>
      <c r="H58" s="27">
        <v>8</v>
      </c>
      <c r="J58" s="27">
        <v>13.5</v>
      </c>
      <c r="K58" s="27">
        <v>7</v>
      </c>
      <c r="M58" s="2">
        <v>13</v>
      </c>
      <c r="N58" s="27">
        <v>23</v>
      </c>
    </row>
    <row r="59" spans="1:14">
      <c r="D59" s="3">
        <v>14.75</v>
      </c>
      <c r="E59" s="2">
        <v>28</v>
      </c>
      <c r="G59" s="27">
        <v>9.6</v>
      </c>
      <c r="H59" s="27">
        <v>8</v>
      </c>
      <c r="J59" s="27">
        <v>13.6</v>
      </c>
      <c r="K59" s="27">
        <v>6</v>
      </c>
      <c r="M59" s="26">
        <v>13.1</v>
      </c>
      <c r="N59" s="27">
        <v>23</v>
      </c>
    </row>
    <row r="60" spans="1:14">
      <c r="D60" s="3">
        <v>15</v>
      </c>
      <c r="E60" s="2">
        <v>29</v>
      </c>
      <c r="G60" s="27">
        <v>9.6999999999999993</v>
      </c>
      <c r="H60" s="27">
        <v>7</v>
      </c>
      <c r="J60" s="27">
        <v>13.7</v>
      </c>
      <c r="K60" s="27">
        <v>6</v>
      </c>
      <c r="M60" s="2">
        <v>13.2</v>
      </c>
      <c r="N60" s="27">
        <v>23</v>
      </c>
    </row>
    <row r="61" spans="1:14">
      <c r="D61" s="3">
        <v>15.25</v>
      </c>
      <c r="E61" s="2">
        <v>30</v>
      </c>
      <c r="G61" s="27">
        <v>9.8000000000000007</v>
      </c>
      <c r="H61" s="27">
        <v>6</v>
      </c>
      <c r="J61" s="27">
        <v>13.8</v>
      </c>
      <c r="K61" s="27">
        <v>5</v>
      </c>
      <c r="M61" s="2">
        <v>13.3</v>
      </c>
      <c r="N61" s="27">
        <v>22</v>
      </c>
    </row>
    <row r="62" spans="1:14">
      <c r="D62" s="3">
        <v>15.5</v>
      </c>
      <c r="E62" s="2">
        <v>30</v>
      </c>
      <c r="G62" s="27">
        <v>9.9</v>
      </c>
      <c r="H62" s="27">
        <v>6</v>
      </c>
      <c r="J62" s="27">
        <v>13.9</v>
      </c>
      <c r="K62" s="27">
        <v>5</v>
      </c>
      <c r="M62" s="2">
        <v>13.4</v>
      </c>
      <c r="N62" s="27">
        <v>22</v>
      </c>
    </row>
    <row r="63" spans="1:14">
      <c r="D63" s="27">
        <v>15.75</v>
      </c>
      <c r="E63" s="2">
        <v>31</v>
      </c>
      <c r="G63" s="27">
        <v>10</v>
      </c>
      <c r="H63" s="27">
        <v>5</v>
      </c>
      <c r="J63" s="27">
        <v>14</v>
      </c>
      <c r="K63" s="27">
        <v>4</v>
      </c>
      <c r="M63" s="2">
        <v>13.5</v>
      </c>
      <c r="N63" s="27">
        <v>22</v>
      </c>
    </row>
    <row r="64" spans="1:14">
      <c r="D64" s="27">
        <v>16</v>
      </c>
      <c r="E64" s="3">
        <v>31</v>
      </c>
      <c r="G64" s="27">
        <v>10.1</v>
      </c>
      <c r="H64" s="27">
        <v>5</v>
      </c>
      <c r="J64" s="27">
        <v>14.1</v>
      </c>
      <c r="K64" s="27">
        <v>3</v>
      </c>
      <c r="M64" s="2">
        <v>13.6</v>
      </c>
      <c r="N64" s="2">
        <v>21</v>
      </c>
    </row>
    <row r="65" spans="4:14">
      <c r="D65" s="27">
        <v>16.25</v>
      </c>
      <c r="E65" s="3">
        <v>32</v>
      </c>
      <c r="G65" s="27">
        <v>10.199999999999999</v>
      </c>
      <c r="H65" s="27">
        <v>4</v>
      </c>
      <c r="J65" s="27">
        <v>14.2</v>
      </c>
      <c r="K65" s="27">
        <v>3</v>
      </c>
      <c r="M65" s="2">
        <v>13.7</v>
      </c>
      <c r="N65" s="2">
        <v>21</v>
      </c>
    </row>
    <row r="66" spans="4:14">
      <c r="D66" s="27">
        <v>16.5</v>
      </c>
      <c r="E66" s="3">
        <v>33</v>
      </c>
      <c r="G66" s="27">
        <v>10.3</v>
      </c>
      <c r="H66" s="27">
        <v>3</v>
      </c>
      <c r="J66" s="27">
        <v>14.3</v>
      </c>
      <c r="K66" s="27">
        <v>2</v>
      </c>
      <c r="M66" s="2">
        <v>13.8</v>
      </c>
      <c r="N66" s="2">
        <v>21</v>
      </c>
    </row>
    <row r="67" spans="4:14">
      <c r="D67" s="27">
        <v>16.75</v>
      </c>
      <c r="E67" s="3">
        <v>33</v>
      </c>
      <c r="G67" s="27">
        <v>10.4</v>
      </c>
      <c r="H67" s="27">
        <v>3</v>
      </c>
      <c r="J67" s="27">
        <v>14.4</v>
      </c>
      <c r="K67" s="27">
        <v>1</v>
      </c>
      <c r="M67" s="2">
        <v>13.9</v>
      </c>
      <c r="N67" s="2">
        <v>20</v>
      </c>
    </row>
    <row r="68" spans="4:14">
      <c r="D68" s="27">
        <v>17</v>
      </c>
      <c r="E68" s="3">
        <v>34</v>
      </c>
      <c r="G68" s="27">
        <v>10.5</v>
      </c>
      <c r="H68" s="27">
        <v>2</v>
      </c>
      <c r="J68" s="27">
        <v>14.5</v>
      </c>
      <c r="K68" s="27">
        <v>1</v>
      </c>
      <c r="M68" s="2">
        <v>14</v>
      </c>
      <c r="N68" s="2">
        <v>20</v>
      </c>
    </row>
    <row r="69" spans="4:14">
      <c r="D69" s="27">
        <v>17.25</v>
      </c>
      <c r="E69" s="3">
        <v>34</v>
      </c>
      <c r="G69" s="27">
        <v>10.6</v>
      </c>
      <c r="H69" s="27">
        <v>1</v>
      </c>
      <c r="J69" s="27">
        <v>14.6</v>
      </c>
      <c r="K69" s="27">
        <v>1</v>
      </c>
      <c r="M69" s="2">
        <v>14.1</v>
      </c>
      <c r="N69" s="2">
        <v>20</v>
      </c>
    </row>
    <row r="70" spans="4:14">
      <c r="D70" s="27">
        <v>17.5</v>
      </c>
      <c r="E70" s="3">
        <v>35</v>
      </c>
      <c r="G70" s="27">
        <v>10.7</v>
      </c>
      <c r="H70" s="27">
        <v>1</v>
      </c>
      <c r="J70" s="27">
        <v>14.7</v>
      </c>
      <c r="K70" s="27">
        <v>1</v>
      </c>
      <c r="M70" s="2">
        <v>14.2</v>
      </c>
      <c r="N70" s="2">
        <v>19</v>
      </c>
    </row>
    <row r="71" spans="4:14">
      <c r="D71" s="27">
        <v>17.75</v>
      </c>
      <c r="E71" s="3">
        <v>35</v>
      </c>
      <c r="G71" s="27">
        <v>10.8</v>
      </c>
      <c r="H71" s="27">
        <v>1</v>
      </c>
      <c r="J71" s="27">
        <v>14.8</v>
      </c>
      <c r="K71" s="27">
        <v>1</v>
      </c>
      <c r="M71" s="2">
        <v>14.3</v>
      </c>
      <c r="N71" s="2">
        <v>19</v>
      </c>
    </row>
    <row r="72" spans="4:14">
      <c r="D72" s="27">
        <v>18</v>
      </c>
      <c r="E72" s="3">
        <v>36</v>
      </c>
      <c r="G72" s="27">
        <v>10.9</v>
      </c>
      <c r="H72" s="27">
        <v>1</v>
      </c>
      <c r="J72" s="27">
        <v>14.9</v>
      </c>
      <c r="K72" s="27">
        <v>1</v>
      </c>
      <c r="M72" s="2">
        <v>14.4</v>
      </c>
      <c r="N72" s="2">
        <v>19</v>
      </c>
    </row>
    <row r="73" spans="4:14">
      <c r="D73" s="27">
        <v>18.25</v>
      </c>
      <c r="E73" s="3">
        <v>36</v>
      </c>
      <c r="G73" s="27">
        <v>11</v>
      </c>
      <c r="H73" s="27">
        <v>1</v>
      </c>
      <c r="J73" s="27">
        <v>15</v>
      </c>
      <c r="K73" s="27">
        <v>1</v>
      </c>
      <c r="M73" s="2">
        <v>14.5</v>
      </c>
      <c r="N73" s="2">
        <v>18</v>
      </c>
    </row>
    <row r="74" spans="4:14">
      <c r="D74" s="27">
        <v>18.5</v>
      </c>
      <c r="E74" s="3">
        <v>37</v>
      </c>
      <c r="G74" s="27">
        <v>11.1</v>
      </c>
      <c r="H74" s="27">
        <v>1</v>
      </c>
      <c r="J74" s="1"/>
      <c r="K74" s="1"/>
      <c r="M74" s="2">
        <v>14.6</v>
      </c>
      <c r="N74" s="2">
        <v>18</v>
      </c>
    </row>
    <row r="75" spans="4:14">
      <c r="D75" s="27">
        <v>18.75</v>
      </c>
      <c r="E75" s="3">
        <v>37</v>
      </c>
      <c r="G75" s="27">
        <v>11.2</v>
      </c>
      <c r="H75" s="27">
        <v>1</v>
      </c>
      <c r="J75" s="1"/>
      <c r="K75" s="1"/>
      <c r="M75" s="2">
        <v>14.7</v>
      </c>
      <c r="N75" s="2">
        <v>18</v>
      </c>
    </row>
    <row r="76" spans="4:14">
      <c r="D76" s="27">
        <v>19</v>
      </c>
      <c r="E76" s="3">
        <v>38</v>
      </c>
      <c r="G76" s="27">
        <v>11.3</v>
      </c>
      <c r="H76" s="27">
        <v>1</v>
      </c>
      <c r="J76" s="1"/>
      <c r="K76" s="1"/>
      <c r="M76" s="2">
        <v>14.9</v>
      </c>
      <c r="N76" s="2">
        <v>17</v>
      </c>
    </row>
    <row r="77" spans="4:14">
      <c r="D77" s="27">
        <v>19.25</v>
      </c>
      <c r="E77" s="3">
        <v>38</v>
      </c>
      <c r="G77" s="27">
        <v>11.4</v>
      </c>
      <c r="H77" s="27">
        <v>1</v>
      </c>
      <c r="J77" s="1"/>
      <c r="K77" s="1"/>
      <c r="M77" s="2">
        <v>15</v>
      </c>
      <c r="N77" s="2">
        <v>17</v>
      </c>
    </row>
    <row r="78" spans="4:14">
      <c r="D78" s="27">
        <v>19.5</v>
      </c>
      <c r="E78" s="3">
        <v>39</v>
      </c>
      <c r="G78" s="27">
        <v>11.5</v>
      </c>
      <c r="H78" s="27">
        <v>1</v>
      </c>
      <c r="J78" s="1"/>
      <c r="K78" s="1"/>
      <c r="M78" s="2">
        <v>15.1</v>
      </c>
      <c r="N78" s="2">
        <v>17</v>
      </c>
    </row>
    <row r="79" spans="4:14">
      <c r="D79" s="27">
        <v>19.75</v>
      </c>
      <c r="E79" s="3">
        <v>39</v>
      </c>
      <c r="G79" s="27">
        <v>11.6</v>
      </c>
      <c r="H79" s="27">
        <v>1</v>
      </c>
      <c r="J79" s="1"/>
      <c r="K79" s="1"/>
      <c r="M79" s="2">
        <v>15.2</v>
      </c>
      <c r="N79" s="2">
        <v>16</v>
      </c>
    </row>
    <row r="80" spans="4:14">
      <c r="D80" s="27">
        <v>20</v>
      </c>
      <c r="E80" s="3">
        <v>40</v>
      </c>
      <c r="G80" s="27">
        <v>11.7</v>
      </c>
      <c r="H80" s="27">
        <v>1</v>
      </c>
      <c r="J80" s="1"/>
      <c r="K80" s="1"/>
      <c r="M80" s="2">
        <v>15.3</v>
      </c>
      <c r="N80" s="2">
        <v>16</v>
      </c>
    </row>
    <row r="81" spans="4:14">
      <c r="D81" s="27">
        <v>20.25</v>
      </c>
      <c r="E81" s="3">
        <v>40</v>
      </c>
      <c r="G81" s="27">
        <v>11.8</v>
      </c>
      <c r="H81" s="27">
        <v>1</v>
      </c>
      <c r="J81" s="1"/>
      <c r="K81" s="1"/>
      <c r="M81" s="2">
        <v>15.4</v>
      </c>
      <c r="N81" s="2">
        <v>16</v>
      </c>
    </row>
    <row r="82" spans="4:14">
      <c r="D82" s="27">
        <v>20.5</v>
      </c>
      <c r="E82" s="3">
        <v>40</v>
      </c>
      <c r="G82" s="27">
        <v>11.9</v>
      </c>
      <c r="H82" s="27">
        <v>1</v>
      </c>
      <c r="J82" s="1"/>
      <c r="K82" s="1"/>
      <c r="M82" s="2">
        <v>15.5</v>
      </c>
      <c r="N82" s="2">
        <v>15</v>
      </c>
    </row>
    <row r="83" spans="4:14">
      <c r="D83" s="27">
        <v>20.75</v>
      </c>
      <c r="E83" s="3">
        <v>40</v>
      </c>
      <c r="G83" s="27">
        <v>12</v>
      </c>
      <c r="H83" s="27">
        <v>1</v>
      </c>
      <c r="J83" s="1"/>
      <c r="K83" s="1"/>
      <c r="M83" s="2">
        <v>15.6</v>
      </c>
      <c r="N83" s="2">
        <v>15</v>
      </c>
    </row>
    <row r="84" spans="4:14">
      <c r="D84" s="27">
        <v>21</v>
      </c>
      <c r="E84" s="3">
        <v>40</v>
      </c>
      <c r="G84" s="27">
        <v>12.1</v>
      </c>
      <c r="H84" s="27">
        <v>1</v>
      </c>
      <c r="J84" s="1"/>
      <c r="K84" s="1"/>
      <c r="M84" s="2">
        <v>15.7</v>
      </c>
      <c r="N84" s="2">
        <v>15</v>
      </c>
    </row>
    <row r="85" spans="4:14">
      <c r="D85" s="27">
        <v>21.25</v>
      </c>
      <c r="E85" s="3">
        <v>40</v>
      </c>
      <c r="G85" s="27">
        <v>12.2</v>
      </c>
      <c r="H85" s="27">
        <v>1</v>
      </c>
      <c r="J85" s="1"/>
      <c r="K85" s="1"/>
      <c r="M85" s="2">
        <v>15.8</v>
      </c>
      <c r="N85" s="2">
        <v>14</v>
      </c>
    </row>
    <row r="86" spans="4:14">
      <c r="D86" s="27">
        <v>21.5</v>
      </c>
      <c r="E86" s="3">
        <v>40</v>
      </c>
      <c r="G86" s="27">
        <v>12.3</v>
      </c>
      <c r="H86" s="27">
        <v>1</v>
      </c>
      <c r="J86" s="1"/>
      <c r="K86" s="1"/>
      <c r="M86" s="2">
        <v>15.9</v>
      </c>
      <c r="N86" s="2">
        <v>14</v>
      </c>
    </row>
    <row r="87" spans="4:14">
      <c r="D87" s="27">
        <v>21.75</v>
      </c>
      <c r="E87" s="3">
        <v>40</v>
      </c>
      <c r="G87" s="27">
        <v>12.4</v>
      </c>
      <c r="H87" s="27">
        <v>1</v>
      </c>
      <c r="J87" s="1"/>
      <c r="K87" s="1"/>
      <c r="M87" s="2">
        <v>16</v>
      </c>
      <c r="N87" s="2">
        <v>14</v>
      </c>
    </row>
    <row r="88" spans="4:14">
      <c r="D88" s="27">
        <v>22</v>
      </c>
      <c r="E88" s="3">
        <v>40</v>
      </c>
      <c r="G88" s="27">
        <v>12.5</v>
      </c>
      <c r="H88" s="27">
        <v>1</v>
      </c>
      <c r="J88" s="1"/>
      <c r="K88" s="1"/>
      <c r="M88" s="2">
        <v>16.100000000000001</v>
      </c>
      <c r="N88" s="2">
        <v>13</v>
      </c>
    </row>
    <row r="89" spans="4:14">
      <c r="D89" s="27"/>
      <c r="E89" s="3">
        <v>40</v>
      </c>
      <c r="G89" s="27">
        <v>12.6</v>
      </c>
      <c r="H89" s="27">
        <v>1</v>
      </c>
      <c r="J89" s="1"/>
      <c r="K89" s="1"/>
      <c r="M89" s="2">
        <v>16.2</v>
      </c>
      <c r="N89" s="2">
        <v>13</v>
      </c>
    </row>
    <row r="90" spans="4:14">
      <c r="D90" s="27"/>
      <c r="E90" s="3">
        <v>40</v>
      </c>
      <c r="G90" s="27">
        <v>12.7</v>
      </c>
      <c r="H90" s="27">
        <v>1</v>
      </c>
      <c r="J90" s="1"/>
      <c r="K90" s="1"/>
      <c r="M90" s="2">
        <v>16.3</v>
      </c>
      <c r="N90" s="2">
        <v>13</v>
      </c>
    </row>
    <row r="91" spans="4:14">
      <c r="D91" s="27"/>
      <c r="E91" s="3">
        <v>40</v>
      </c>
      <c r="G91" s="27">
        <v>12.8</v>
      </c>
      <c r="H91" s="27">
        <v>1</v>
      </c>
      <c r="J91" s="1"/>
      <c r="K91" s="1"/>
      <c r="M91" s="2">
        <v>16.399999999999999</v>
      </c>
      <c r="N91" s="2">
        <v>12</v>
      </c>
    </row>
    <row r="92" spans="4:14">
      <c r="D92" s="27"/>
      <c r="E92" s="3">
        <v>40</v>
      </c>
      <c r="G92" s="27">
        <v>12.9</v>
      </c>
      <c r="H92" s="27">
        <v>1</v>
      </c>
      <c r="J92" s="1"/>
      <c r="K92" s="1"/>
      <c r="M92" s="2">
        <v>16.5</v>
      </c>
      <c r="N92" s="2">
        <v>12</v>
      </c>
    </row>
    <row r="93" spans="4:14">
      <c r="D93" s="27"/>
      <c r="E93" s="3">
        <v>40</v>
      </c>
      <c r="G93" s="27">
        <v>13</v>
      </c>
      <c r="H93" s="27">
        <v>1</v>
      </c>
      <c r="J93" s="1"/>
      <c r="K93" s="1"/>
      <c r="M93" s="2">
        <v>16.600000000000001</v>
      </c>
      <c r="N93" s="2">
        <v>12</v>
      </c>
    </row>
    <row r="94" spans="4:14">
      <c r="D94" s="29"/>
      <c r="E94" s="3">
        <v>40</v>
      </c>
      <c r="G94" s="1"/>
      <c r="H94" s="1"/>
      <c r="J94" s="1"/>
      <c r="K94" s="1"/>
      <c r="M94" s="2">
        <v>16.7</v>
      </c>
      <c r="N94" s="2">
        <v>11</v>
      </c>
    </row>
    <row r="95" spans="4:14">
      <c r="D95" s="29"/>
      <c r="E95" s="3">
        <v>40</v>
      </c>
      <c r="G95" s="1"/>
      <c r="H95" s="1"/>
      <c r="J95" s="1"/>
      <c r="K95" s="1"/>
      <c r="M95" s="2">
        <v>16.899999999999999</v>
      </c>
      <c r="N95" s="2">
        <v>11</v>
      </c>
    </row>
    <row r="96" spans="4:14">
      <c r="D96" s="29"/>
      <c r="E96" s="3">
        <v>40</v>
      </c>
      <c r="G96" s="1"/>
      <c r="H96" s="1"/>
      <c r="J96" s="1"/>
      <c r="K96" s="1"/>
      <c r="M96" s="2">
        <v>17</v>
      </c>
      <c r="N96" s="2">
        <v>11</v>
      </c>
    </row>
    <row r="97" spans="4:14">
      <c r="D97" s="29"/>
      <c r="E97" s="3">
        <v>40</v>
      </c>
      <c r="G97" s="1"/>
      <c r="H97" s="1"/>
      <c r="J97" s="1"/>
      <c r="K97" s="1"/>
      <c r="M97" s="2">
        <v>17.100000000000001</v>
      </c>
      <c r="N97" s="2">
        <v>10</v>
      </c>
    </row>
    <row r="98" spans="4:14">
      <c r="D98" s="29"/>
      <c r="E98" s="3">
        <v>40</v>
      </c>
      <c r="G98" s="1"/>
      <c r="H98" s="1"/>
      <c r="J98" s="1"/>
      <c r="K98" s="1"/>
      <c r="M98" s="2">
        <v>17.2</v>
      </c>
      <c r="N98" s="2">
        <v>10</v>
      </c>
    </row>
    <row r="99" spans="4:14">
      <c r="D99" s="29"/>
      <c r="E99" s="3">
        <v>40</v>
      </c>
      <c r="G99" s="1"/>
      <c r="H99" s="1"/>
      <c r="J99" s="1"/>
      <c r="K99" s="1"/>
      <c r="M99" s="2">
        <v>17.3</v>
      </c>
      <c r="N99" s="2">
        <v>10</v>
      </c>
    </row>
    <row r="100" spans="4:14">
      <c r="D100" s="29"/>
      <c r="E100" s="3">
        <v>40</v>
      </c>
      <c r="G100" s="1"/>
      <c r="H100" s="1"/>
      <c r="J100" s="1"/>
      <c r="K100" s="1"/>
      <c r="M100" s="2">
        <v>17.399999999999999</v>
      </c>
      <c r="N100" s="2">
        <v>9</v>
      </c>
    </row>
    <row r="101" spans="4:14">
      <c r="D101" s="29"/>
      <c r="E101" s="3">
        <v>40</v>
      </c>
      <c r="G101" s="1"/>
      <c r="H101" s="1"/>
      <c r="J101" s="1"/>
      <c r="K101" s="1"/>
      <c r="M101" s="2">
        <v>17.5</v>
      </c>
      <c r="N101" s="2">
        <v>9</v>
      </c>
    </row>
    <row r="102" spans="4:14">
      <c r="D102" s="29"/>
      <c r="E102" s="3">
        <v>40</v>
      </c>
      <c r="G102" s="1"/>
      <c r="H102" s="1"/>
      <c r="J102" s="1"/>
      <c r="K102" s="1"/>
      <c r="M102" s="2">
        <v>17.600000000000001</v>
      </c>
      <c r="N102" s="2">
        <v>9</v>
      </c>
    </row>
    <row r="103" spans="4:14">
      <c r="D103" s="30"/>
      <c r="E103" s="3">
        <v>40</v>
      </c>
      <c r="G103" s="1"/>
      <c r="H103" s="1"/>
      <c r="J103" s="1"/>
      <c r="K103" s="1"/>
      <c r="M103" s="2">
        <v>17.7</v>
      </c>
      <c r="N103" s="2">
        <v>8</v>
      </c>
    </row>
    <row r="104" spans="4:14">
      <c r="D104" s="30"/>
      <c r="E104" s="3">
        <v>40</v>
      </c>
      <c r="G104" s="1"/>
      <c r="H104" s="1"/>
      <c r="J104" s="1"/>
      <c r="K104" s="1"/>
      <c r="M104" s="2">
        <v>17.8</v>
      </c>
      <c r="N104" s="2">
        <v>8</v>
      </c>
    </row>
    <row r="105" spans="4:14">
      <c r="D105" s="30"/>
      <c r="E105" s="3">
        <v>40</v>
      </c>
      <c r="G105" s="1"/>
      <c r="H105" s="1"/>
      <c r="J105" s="1"/>
      <c r="K105" s="1"/>
      <c r="M105" s="2">
        <v>17.899999999999999</v>
      </c>
      <c r="N105" s="2">
        <v>8</v>
      </c>
    </row>
    <row r="106" spans="4:14">
      <c r="D106" s="30"/>
      <c r="E106" s="3">
        <v>40</v>
      </c>
      <c r="G106" s="1"/>
      <c r="H106" s="1"/>
      <c r="J106" s="1"/>
      <c r="K106" s="1"/>
      <c r="M106" s="2">
        <v>18</v>
      </c>
      <c r="N106" s="2">
        <v>7</v>
      </c>
    </row>
    <row r="107" spans="4:14">
      <c r="D107" s="30"/>
      <c r="E107" s="3">
        <v>40</v>
      </c>
      <c r="G107" s="1"/>
      <c r="H107" s="1"/>
      <c r="J107" s="1"/>
      <c r="K107" s="1"/>
      <c r="M107" s="2">
        <v>18.100000000000001</v>
      </c>
      <c r="N107" s="2">
        <v>7</v>
      </c>
    </row>
    <row r="108" spans="4:14">
      <c r="D108" s="30"/>
      <c r="E108" s="3">
        <v>40</v>
      </c>
      <c r="G108" s="1"/>
      <c r="H108" s="1"/>
      <c r="J108" s="1"/>
      <c r="K108" s="1"/>
      <c r="M108" s="2">
        <v>18.2</v>
      </c>
      <c r="N108" s="2">
        <v>7</v>
      </c>
    </row>
    <row r="109" spans="4:14">
      <c r="D109" s="30"/>
      <c r="E109" s="3">
        <v>40</v>
      </c>
      <c r="G109" s="1"/>
      <c r="H109" s="1"/>
      <c r="J109" s="1"/>
      <c r="K109" s="1"/>
      <c r="M109" s="2">
        <v>18.3</v>
      </c>
      <c r="N109" s="2">
        <v>6</v>
      </c>
    </row>
    <row r="110" spans="4:14">
      <c r="D110" s="30"/>
      <c r="E110" s="3">
        <v>40</v>
      </c>
      <c r="G110" s="1"/>
      <c r="H110" s="1"/>
      <c r="J110" s="1"/>
      <c r="K110" s="1"/>
      <c r="M110" s="2">
        <v>18.399999999999999</v>
      </c>
      <c r="N110" s="2">
        <v>6</v>
      </c>
    </row>
    <row r="111" spans="4:14">
      <c r="D111" s="30"/>
      <c r="E111" s="3">
        <v>40</v>
      </c>
      <c r="G111" s="1"/>
      <c r="H111" s="1"/>
      <c r="J111" s="1"/>
      <c r="K111" s="1"/>
      <c r="M111" s="2">
        <v>18.5</v>
      </c>
      <c r="N111" s="2">
        <v>6</v>
      </c>
    </row>
    <row r="112" spans="4:14">
      <c r="D112" s="30"/>
      <c r="E112" s="3">
        <v>40</v>
      </c>
      <c r="G112" s="1"/>
      <c r="H112" s="1"/>
      <c r="J112" s="1"/>
      <c r="K112" s="1"/>
      <c r="M112" s="2">
        <v>18.600000000000001</v>
      </c>
      <c r="N112" s="2">
        <v>5</v>
      </c>
    </row>
    <row r="113" spans="4:14">
      <c r="D113" s="30"/>
      <c r="E113" s="3">
        <v>40</v>
      </c>
      <c r="G113" s="1"/>
      <c r="H113" s="1"/>
      <c r="J113" s="1"/>
      <c r="K113" s="1"/>
      <c r="M113" s="2">
        <v>18.7</v>
      </c>
      <c r="N113" s="2">
        <v>5</v>
      </c>
    </row>
    <row r="114" spans="4:14">
      <c r="D114" s="30"/>
      <c r="E114" s="3">
        <v>40</v>
      </c>
      <c r="G114" s="1"/>
      <c r="H114" s="1"/>
      <c r="J114" s="1"/>
      <c r="K114" s="1"/>
      <c r="M114" s="2">
        <v>18.8</v>
      </c>
      <c r="N114" s="2">
        <v>4</v>
      </c>
    </row>
    <row r="115" spans="4:14">
      <c r="D115" s="30"/>
      <c r="E115" s="21">
        <v>40</v>
      </c>
      <c r="G115" s="1"/>
      <c r="H115" s="1"/>
      <c r="J115" s="1"/>
      <c r="K115" s="1"/>
      <c r="M115" s="2">
        <v>18.899999999999999</v>
      </c>
      <c r="N115" s="2">
        <v>4</v>
      </c>
    </row>
    <row r="116" spans="4:14">
      <c r="D116" s="30"/>
      <c r="E116" s="21">
        <v>40</v>
      </c>
      <c r="G116" s="1"/>
      <c r="H116" s="1"/>
      <c r="J116" s="1"/>
      <c r="K116" s="1"/>
      <c r="M116" s="2">
        <v>19</v>
      </c>
      <c r="N116" s="2">
        <v>3</v>
      </c>
    </row>
    <row r="117" spans="4:14">
      <c r="D117" s="30"/>
      <c r="E117" s="21">
        <v>40</v>
      </c>
      <c r="G117" s="1"/>
      <c r="H117" s="1"/>
      <c r="J117" s="1"/>
      <c r="K117" s="1"/>
      <c r="M117" s="2">
        <v>19.100000000000001</v>
      </c>
      <c r="N117" s="2">
        <v>3</v>
      </c>
    </row>
    <row r="118" spans="4:14">
      <c r="D118" s="30"/>
      <c r="E118" s="21">
        <v>40</v>
      </c>
      <c r="G118" s="1"/>
      <c r="H118" s="1"/>
      <c r="J118" s="1"/>
      <c r="K118" s="1"/>
      <c r="M118" s="2">
        <v>19.2</v>
      </c>
      <c r="N118" s="2">
        <v>2</v>
      </c>
    </row>
    <row r="119" spans="4:14">
      <c r="D119" s="30"/>
      <c r="E119" s="21">
        <v>40</v>
      </c>
      <c r="G119" s="1"/>
      <c r="H119" s="1"/>
      <c r="J119" s="1"/>
      <c r="K119" s="1"/>
      <c r="M119" s="2">
        <v>19.3</v>
      </c>
      <c r="N119" s="2">
        <v>2</v>
      </c>
    </row>
    <row r="120" spans="4:14">
      <c r="D120" s="30"/>
      <c r="E120" s="21">
        <v>40</v>
      </c>
      <c r="G120" s="1"/>
      <c r="H120" s="1"/>
      <c r="J120" s="1"/>
      <c r="K120" s="1"/>
      <c r="M120" s="2">
        <v>19.399999999999999</v>
      </c>
      <c r="N120" s="2">
        <v>1</v>
      </c>
    </row>
    <row r="121" spans="4:14">
      <c r="D121" s="30"/>
      <c r="E121" s="21">
        <v>40</v>
      </c>
      <c r="G121" s="1"/>
      <c r="H121" s="1"/>
      <c r="M121" s="2">
        <v>19.5</v>
      </c>
      <c r="N121" s="2">
        <v>1</v>
      </c>
    </row>
    <row r="122" spans="4:14">
      <c r="D122" s="30"/>
      <c r="E122" s="21">
        <v>40</v>
      </c>
      <c r="G122" s="1"/>
      <c r="H122" s="1"/>
      <c r="M122" s="2">
        <v>19.600000000000001</v>
      </c>
      <c r="N122" s="2">
        <v>1</v>
      </c>
    </row>
    <row r="123" spans="4:14">
      <c r="D123" s="30"/>
      <c r="E123" s="21">
        <v>40</v>
      </c>
      <c r="G123" s="1"/>
      <c r="H123" s="1"/>
      <c r="M123" s="2">
        <v>19.7</v>
      </c>
      <c r="N123" s="2">
        <v>1</v>
      </c>
    </row>
    <row r="124" spans="4:14">
      <c r="D124" s="21"/>
      <c r="E124" s="21"/>
      <c r="G124" s="1"/>
      <c r="H124" s="1"/>
      <c r="M124" s="2">
        <v>19.8</v>
      </c>
      <c r="N124" s="2">
        <v>1</v>
      </c>
    </row>
    <row r="125" spans="4:14">
      <c r="G125" s="1"/>
      <c r="H125" s="1"/>
      <c r="M125" s="2">
        <v>19.899999999999999</v>
      </c>
      <c r="N125" s="2">
        <v>1</v>
      </c>
    </row>
    <row r="126" spans="4:14">
      <c r="G126" s="1"/>
      <c r="H126" s="1"/>
      <c r="M126" s="2">
        <v>20</v>
      </c>
      <c r="N126" s="2">
        <v>1</v>
      </c>
    </row>
    <row r="127" spans="4:14">
      <c r="G127" s="1"/>
      <c r="H127" s="1"/>
      <c r="M127" s="2"/>
      <c r="N127" s="2"/>
    </row>
    <row r="128" spans="4:14">
      <c r="G128" s="1"/>
      <c r="H128" s="1"/>
      <c r="M128" s="2"/>
      <c r="N128" s="2"/>
    </row>
    <row r="129" spans="7:14">
      <c r="G129" s="1"/>
      <c r="H129" s="1"/>
      <c r="M129" s="2"/>
      <c r="N129" s="2"/>
    </row>
    <row r="130" spans="7:14">
      <c r="G130" s="1"/>
      <c r="H130" s="1"/>
      <c r="M130" s="2"/>
      <c r="N130" s="2"/>
    </row>
    <row r="131" spans="7:14">
      <c r="G131" s="1"/>
      <c r="H131" s="1"/>
      <c r="M131" s="2"/>
      <c r="N131" s="2"/>
    </row>
    <row r="132" spans="7:14">
      <c r="G132" s="1"/>
      <c r="H132" s="1"/>
      <c r="M132" s="2"/>
      <c r="N132" s="2"/>
    </row>
    <row r="133" spans="7:14">
      <c r="G133" s="1"/>
      <c r="H133" s="1"/>
      <c r="M133" s="2"/>
      <c r="N133" s="2"/>
    </row>
    <row r="134" spans="7:14">
      <c r="G134" s="1"/>
      <c r="H134" s="1"/>
      <c r="M134" s="2"/>
      <c r="N134" s="2"/>
    </row>
    <row r="135" spans="7:14">
      <c r="G135" s="1"/>
      <c r="H135" s="1"/>
      <c r="M135" s="2"/>
      <c r="N135" s="2"/>
    </row>
    <row r="136" spans="7:14">
      <c r="G136" s="1"/>
      <c r="H136" s="1"/>
      <c r="M136" s="2"/>
      <c r="N136" s="2"/>
    </row>
    <row r="137" spans="7:14">
      <c r="G137" s="1"/>
      <c r="H137" s="1"/>
      <c r="M137" s="2"/>
      <c r="N137" s="2"/>
    </row>
    <row r="138" spans="7:14">
      <c r="G138" s="1"/>
      <c r="H138" s="1"/>
      <c r="M138" s="2"/>
      <c r="N138" s="2"/>
    </row>
    <row r="139" spans="7:14">
      <c r="G139" s="1"/>
      <c r="H139" s="1"/>
      <c r="M139" s="2"/>
      <c r="N139" s="2"/>
    </row>
    <row r="140" spans="7:14">
      <c r="G140" s="1"/>
      <c r="H140" s="1"/>
      <c r="M140" s="2"/>
      <c r="N140" s="2"/>
    </row>
    <row r="141" spans="7:14">
      <c r="G141" s="1"/>
      <c r="H141" s="1"/>
      <c r="M141" s="2"/>
      <c r="N141" s="2"/>
    </row>
    <row r="142" spans="7:14">
      <c r="G142" s="1"/>
      <c r="H142" s="1"/>
      <c r="M142" s="2"/>
      <c r="N142" s="2"/>
    </row>
    <row r="143" spans="7:14">
      <c r="G143" s="1"/>
      <c r="H143" s="1"/>
      <c r="M143" s="2"/>
      <c r="N143" s="2"/>
    </row>
    <row r="144" spans="7:14">
      <c r="G144" s="1"/>
      <c r="H144" s="1"/>
      <c r="M144" s="2"/>
      <c r="N144" s="2"/>
    </row>
    <row r="145" spans="7:14">
      <c r="G145" s="1"/>
      <c r="H145" s="1"/>
      <c r="M145" s="2"/>
      <c r="N145" s="2"/>
    </row>
    <row r="146" spans="7:14">
      <c r="G146" s="1"/>
      <c r="H146" s="1"/>
      <c r="M146" s="2"/>
      <c r="N146" s="2"/>
    </row>
    <row r="147" spans="7:14">
      <c r="G147" s="1"/>
      <c r="H147" s="1"/>
      <c r="M147" s="2"/>
      <c r="N147" s="2"/>
    </row>
    <row r="148" spans="7:14">
      <c r="G148" s="1"/>
      <c r="H148" s="1"/>
      <c r="M148" s="2"/>
      <c r="N148" s="2"/>
    </row>
    <row r="149" spans="7:14">
      <c r="G149" s="1"/>
      <c r="H149" s="1"/>
      <c r="M149" s="2"/>
      <c r="N149" s="2"/>
    </row>
    <row r="150" spans="7:14">
      <c r="G150" s="1"/>
      <c r="H150" s="1"/>
      <c r="M150" s="2"/>
      <c r="N150" s="2"/>
    </row>
    <row r="151" spans="7:14">
      <c r="G151" s="1"/>
      <c r="H151" s="1"/>
      <c r="M151" s="2"/>
      <c r="N151" s="2"/>
    </row>
    <row r="152" spans="7:14">
      <c r="G152" s="1"/>
      <c r="H152" s="1"/>
      <c r="M152" s="2"/>
      <c r="N152" s="2"/>
    </row>
    <row r="153" spans="7:14">
      <c r="G153" s="1"/>
      <c r="H153" s="1"/>
      <c r="M153" s="2"/>
      <c r="N153" s="2"/>
    </row>
    <row r="154" spans="7:14">
      <c r="G154" s="1"/>
      <c r="H154" s="1"/>
      <c r="M154" s="2"/>
      <c r="N154" s="2"/>
    </row>
    <row r="155" spans="7:14">
      <c r="G155" s="1"/>
      <c r="H155" s="1"/>
      <c r="M155" s="2"/>
      <c r="N155" s="2"/>
    </row>
    <row r="156" spans="7:14">
      <c r="G156" s="1"/>
      <c r="H156" s="1"/>
      <c r="M156" s="2"/>
      <c r="N156" s="2"/>
    </row>
    <row r="157" spans="7:14">
      <c r="G157" s="1"/>
      <c r="H157" s="1"/>
      <c r="M157" s="2"/>
      <c r="N157" s="2"/>
    </row>
    <row r="158" spans="7:14">
      <c r="G158" s="1"/>
      <c r="H158" s="1"/>
      <c r="M158" s="2"/>
      <c r="N158" s="2"/>
    </row>
    <row r="159" spans="7:14">
      <c r="G159" s="1"/>
      <c r="H159" s="1"/>
      <c r="M159" s="2"/>
      <c r="N159" s="2"/>
    </row>
    <row r="160" spans="7:14">
      <c r="G160" s="1"/>
      <c r="H160" s="1"/>
      <c r="M160" s="2"/>
      <c r="N160" s="2"/>
    </row>
    <row r="161" spans="7:14">
      <c r="G161" s="1"/>
      <c r="H161" s="1"/>
      <c r="M161" s="2"/>
      <c r="N161" s="2"/>
    </row>
    <row r="162" spans="7:14">
      <c r="G162" s="1"/>
      <c r="H162" s="1"/>
      <c r="M162" s="2"/>
      <c r="N162" s="2"/>
    </row>
    <row r="163" spans="7:14">
      <c r="G163" s="1"/>
      <c r="H163" s="1"/>
      <c r="M163" s="2"/>
      <c r="N163" s="2"/>
    </row>
    <row r="164" spans="7:14">
      <c r="G164" s="1"/>
      <c r="H164" s="1"/>
      <c r="M164" s="2"/>
      <c r="N164" s="2"/>
    </row>
    <row r="165" spans="7:14">
      <c r="G165" s="1"/>
      <c r="H165" s="1"/>
      <c r="M165" s="2"/>
      <c r="N165" s="2"/>
    </row>
    <row r="166" spans="7:14">
      <c r="G166" s="1"/>
      <c r="H166" s="1"/>
      <c r="M166" s="2"/>
      <c r="N166" s="2"/>
    </row>
    <row r="167" spans="7:14">
      <c r="G167" s="1"/>
      <c r="H167" s="1"/>
      <c r="M167" s="2"/>
      <c r="N167" s="2"/>
    </row>
    <row r="168" spans="7:14">
      <c r="G168" s="1"/>
      <c r="H168" s="1"/>
      <c r="M168" s="2"/>
      <c r="N168" s="2"/>
    </row>
    <row r="169" spans="7:14">
      <c r="G169" s="1"/>
      <c r="H169" s="1"/>
      <c r="M169" s="2"/>
      <c r="N169" s="2"/>
    </row>
    <row r="170" spans="7:14">
      <c r="G170" s="1"/>
      <c r="H170" s="1"/>
      <c r="M170" s="2"/>
      <c r="N170" s="2"/>
    </row>
    <row r="171" spans="7:14">
      <c r="G171" s="1"/>
      <c r="H171" s="1"/>
      <c r="M171" s="2"/>
      <c r="N171" s="2"/>
    </row>
    <row r="172" spans="7:14">
      <c r="G172" s="1"/>
      <c r="H172" s="1"/>
      <c r="M172" s="2"/>
      <c r="N172" s="2"/>
    </row>
    <row r="173" spans="7:14">
      <c r="G173" s="1"/>
      <c r="H173" s="1"/>
      <c r="M173" s="2"/>
      <c r="N173" s="2"/>
    </row>
    <row r="174" spans="7:14">
      <c r="G174" s="1"/>
      <c r="H174" s="1"/>
      <c r="M174" s="2"/>
      <c r="N174" s="2"/>
    </row>
    <row r="175" spans="7:14">
      <c r="G175" s="1"/>
      <c r="H175" s="1"/>
      <c r="M175" s="2"/>
      <c r="N175" s="2"/>
    </row>
    <row r="176" spans="7:14">
      <c r="G176" s="1"/>
      <c r="H176" s="1"/>
      <c r="M176" s="2"/>
      <c r="N176" s="2"/>
    </row>
    <row r="177" spans="7:14">
      <c r="G177" s="1"/>
      <c r="H177" s="1"/>
      <c r="M177" s="2"/>
      <c r="N177" s="2"/>
    </row>
    <row r="178" spans="7:14">
      <c r="G178" s="1"/>
      <c r="H178" s="1"/>
      <c r="M178" s="2"/>
      <c r="N178" s="2"/>
    </row>
    <row r="179" spans="7:14">
      <c r="G179" s="1"/>
      <c r="H179" s="1"/>
      <c r="M179" s="2"/>
      <c r="N179" s="2"/>
    </row>
    <row r="180" spans="7:14">
      <c r="G180" s="1"/>
      <c r="H180" s="1"/>
      <c r="M180" s="2"/>
      <c r="N180" s="2"/>
    </row>
    <row r="181" spans="7:14">
      <c r="G181" s="1"/>
      <c r="H181" s="1"/>
      <c r="M181" s="2"/>
      <c r="N181" s="2"/>
    </row>
    <row r="182" spans="7:14">
      <c r="G182" s="1"/>
      <c r="H182" s="1"/>
      <c r="M182" s="2"/>
      <c r="N182" s="2"/>
    </row>
    <row r="183" spans="7:14">
      <c r="G183" s="1"/>
      <c r="H183" s="1"/>
      <c r="M183" s="2"/>
      <c r="N183" s="2"/>
    </row>
    <row r="184" spans="7:14">
      <c r="G184" s="1"/>
      <c r="H184" s="1"/>
      <c r="M184" s="2"/>
      <c r="N184" s="2"/>
    </row>
    <row r="185" spans="7:14">
      <c r="G185" s="1"/>
      <c r="H185" s="1"/>
      <c r="M185" s="2"/>
      <c r="N185" s="2"/>
    </row>
    <row r="186" spans="7:14">
      <c r="G186" s="1"/>
      <c r="H186" s="1"/>
      <c r="M186" s="2"/>
      <c r="N186" s="2"/>
    </row>
    <row r="187" spans="7:14">
      <c r="G187" s="1"/>
      <c r="H187" s="1"/>
      <c r="M187" s="2"/>
      <c r="N187" s="2"/>
    </row>
    <row r="188" spans="7:14">
      <c r="G188" s="1"/>
      <c r="H188" s="1"/>
      <c r="M188" s="2"/>
      <c r="N188" s="2"/>
    </row>
    <row r="189" spans="7:14">
      <c r="M189" s="2"/>
      <c r="N189" s="2"/>
    </row>
    <row r="190" spans="7:14">
      <c r="M190" s="2"/>
      <c r="N190" s="2"/>
    </row>
    <row r="191" spans="7:14">
      <c r="M191" s="2"/>
      <c r="N191" s="2"/>
    </row>
    <row r="192" spans="7:14">
      <c r="M192" s="2"/>
      <c r="N192" s="2"/>
    </row>
    <row r="193" spans="13:14">
      <c r="M193" s="2"/>
      <c r="N193" s="2"/>
    </row>
    <row r="194" spans="13:14">
      <c r="M194" s="2"/>
      <c r="N194" s="2"/>
    </row>
    <row r="195" spans="13:14">
      <c r="M195" s="2"/>
      <c r="N195" s="2"/>
    </row>
    <row r="196" spans="13:14">
      <c r="M196" s="2"/>
      <c r="N196" s="2"/>
    </row>
    <row r="197" spans="13:14">
      <c r="M197" s="2"/>
      <c r="N197" s="2"/>
    </row>
    <row r="198" spans="13:14">
      <c r="M198" s="2"/>
      <c r="N198" s="2"/>
    </row>
    <row r="199" spans="13:14">
      <c r="M199" s="2"/>
      <c r="N199" s="2"/>
    </row>
    <row r="200" spans="13:14">
      <c r="M200" s="2"/>
      <c r="N200" s="2"/>
    </row>
    <row r="201" spans="13:14">
      <c r="M201" s="2"/>
      <c r="N201" s="2"/>
    </row>
    <row r="202" spans="13:14">
      <c r="M202" s="2"/>
      <c r="N202" s="2"/>
    </row>
    <row r="203" spans="13:14">
      <c r="M203" s="2"/>
      <c r="N203" s="2"/>
    </row>
    <row r="204" spans="13:14">
      <c r="M204" s="2"/>
      <c r="N204" s="2"/>
    </row>
    <row r="205" spans="13:14">
      <c r="M205" s="2"/>
      <c r="N205" s="2"/>
    </row>
    <row r="206" spans="13:14">
      <c r="M206" s="2"/>
      <c r="N206" s="2"/>
    </row>
    <row r="207" spans="13:14">
      <c r="M207" s="2"/>
      <c r="N207" s="2"/>
    </row>
    <row r="208" spans="13:14">
      <c r="M208" s="2"/>
      <c r="N208" s="2"/>
    </row>
    <row r="209" spans="13:14">
      <c r="M209" s="2"/>
      <c r="N209" s="2"/>
    </row>
    <row r="210" spans="13:14">
      <c r="M210" s="2"/>
      <c r="N210" s="2"/>
    </row>
    <row r="211" spans="13:14">
      <c r="M211" s="2"/>
      <c r="N211" s="2"/>
    </row>
    <row r="212" spans="13:14">
      <c r="M212" s="2"/>
      <c r="N212" s="2"/>
    </row>
    <row r="213" spans="13:14">
      <c r="M213" s="2"/>
      <c r="N213" s="2"/>
    </row>
    <row r="214" spans="13:14">
      <c r="M214" s="2"/>
      <c r="N214" s="2"/>
    </row>
    <row r="215" spans="13:14">
      <c r="M215" s="2"/>
      <c r="N215" s="2"/>
    </row>
    <row r="216" spans="13:14">
      <c r="M216" s="2"/>
      <c r="N216" s="2"/>
    </row>
    <row r="217" spans="13:14">
      <c r="M217" s="2"/>
      <c r="N217" s="2"/>
    </row>
    <row r="218" spans="13:14">
      <c r="M218" s="2"/>
      <c r="N218" s="2"/>
    </row>
    <row r="219" spans="13:14">
      <c r="M219" s="2"/>
      <c r="N219" s="2"/>
    </row>
    <row r="220" spans="13:14">
      <c r="M220" s="2"/>
      <c r="N220" s="2"/>
    </row>
    <row r="221" spans="13:14">
      <c r="M221" s="2"/>
      <c r="N221" s="2"/>
    </row>
    <row r="222" spans="13:14">
      <c r="M222" s="2"/>
      <c r="N222" s="2"/>
    </row>
    <row r="223" spans="13:14">
      <c r="M223" s="2"/>
      <c r="N223" s="2"/>
    </row>
    <row r="224" spans="13:14">
      <c r="M224" s="2"/>
      <c r="N224" s="2"/>
    </row>
    <row r="225" spans="13:14">
      <c r="M225" s="2"/>
      <c r="N225" s="2"/>
    </row>
    <row r="226" spans="13:14">
      <c r="M226" s="2"/>
      <c r="N226" s="2"/>
    </row>
    <row r="227" spans="13:14">
      <c r="M227" s="2"/>
      <c r="N227" s="2"/>
    </row>
    <row r="228" spans="13:14">
      <c r="M228" s="2"/>
      <c r="N228" s="2"/>
    </row>
    <row r="229" spans="13:14">
      <c r="M229" s="2"/>
      <c r="N229" s="2"/>
    </row>
    <row r="230" spans="13:14">
      <c r="M230" s="2"/>
      <c r="N230" s="2"/>
    </row>
    <row r="231" spans="13:14">
      <c r="M231" s="2"/>
      <c r="N231" s="2"/>
    </row>
    <row r="232" spans="13:14">
      <c r="M232" s="2"/>
      <c r="N232" s="2"/>
    </row>
    <row r="233" spans="13:14">
      <c r="M233" s="2"/>
      <c r="N233" s="2"/>
    </row>
    <row r="234" spans="13:14">
      <c r="M234" s="2"/>
      <c r="N234" s="2"/>
    </row>
    <row r="235" spans="13:14">
      <c r="M235" s="2"/>
      <c r="N235" s="2"/>
    </row>
    <row r="236" spans="13:14">
      <c r="M236" s="2"/>
      <c r="N236" s="2"/>
    </row>
  </sheetData>
  <sortState ref="H3:H60">
    <sortCondition descending="1" ref="H3"/>
  </sortState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90" zoomScaleNormal="90" workbookViewId="0">
      <selection activeCell="L55" sqref="L55"/>
    </sheetView>
  </sheetViews>
  <sheetFormatPr baseColWidth="10" defaultColWidth="11.42578125" defaultRowHeight="15"/>
  <cols>
    <col min="1" max="1" width="4.28515625" customWidth="1"/>
    <col min="2" max="2" width="33.28515625" customWidth="1"/>
    <col min="3" max="3" width="22.140625" customWidth="1"/>
    <col min="4" max="4" width="18.7109375" customWidth="1"/>
    <col min="5" max="7" width="6.7109375" customWidth="1"/>
    <col min="8" max="9" width="18.7109375" customWidth="1"/>
    <col min="12" max="12" width="23" bestFit="1" customWidth="1"/>
  </cols>
  <sheetData>
    <row r="1" spans="1:18" s="9" customFormat="1" ht="29.25" customHeight="1" thickBo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25"/>
      <c r="K1" s="25"/>
      <c r="L1" s="25"/>
      <c r="M1" s="25"/>
      <c r="N1" s="25"/>
      <c r="O1" s="25"/>
      <c r="P1" s="25"/>
      <c r="Q1" s="25"/>
      <c r="R1" s="25"/>
    </row>
    <row r="2" spans="1:18" ht="5.25" customHeight="1">
      <c r="B2" s="22"/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23"/>
      <c r="P2" s="23"/>
      <c r="Q2" s="23"/>
      <c r="R2" s="23"/>
    </row>
    <row r="3" spans="1:18" ht="22.5" customHeight="1">
      <c r="D3" s="84" t="s">
        <v>62</v>
      </c>
      <c r="E3" s="86" t="s">
        <v>33</v>
      </c>
      <c r="F3" s="87"/>
      <c r="G3" s="88"/>
      <c r="H3" s="92" t="s">
        <v>40</v>
      </c>
      <c r="I3" s="94" t="s">
        <v>37</v>
      </c>
    </row>
    <row r="4" spans="1:18" ht="21" customHeight="1">
      <c r="B4" s="54" t="s">
        <v>31</v>
      </c>
      <c r="C4" s="54" t="s">
        <v>32</v>
      </c>
      <c r="D4" s="85"/>
      <c r="E4" s="89"/>
      <c r="F4" s="90"/>
      <c r="G4" s="91"/>
      <c r="H4" s="93"/>
      <c r="I4" s="94"/>
    </row>
    <row r="5" spans="1:18" ht="11.1" customHeight="1">
      <c r="A5" s="60">
        <v>1</v>
      </c>
      <c r="B5" s="60" t="s">
        <v>44</v>
      </c>
      <c r="C5" s="57" t="s">
        <v>29</v>
      </c>
      <c r="D5" s="37">
        <f>'END - 8'!G5</f>
        <v>13</v>
      </c>
      <c r="E5" s="37">
        <f>JONG!F5</f>
        <v>2</v>
      </c>
      <c r="F5" s="37">
        <f>JONG!K5</f>
        <v>3</v>
      </c>
      <c r="G5" s="27">
        <f>JONG!P5</f>
        <v>1</v>
      </c>
      <c r="H5" s="27">
        <f>'END - 8'!C5</f>
        <v>6.25</v>
      </c>
      <c r="I5" s="27">
        <f>VITESSE!E5</f>
        <v>6.3</v>
      </c>
      <c r="L5" s="9"/>
      <c r="M5" s="28"/>
    </row>
    <row r="6" spans="1:18" ht="11.1" customHeight="1">
      <c r="A6" s="82"/>
      <c r="B6" s="83"/>
      <c r="C6" s="57" t="s">
        <v>30</v>
      </c>
      <c r="D6" s="37">
        <f>'END - 8'!G6</f>
        <v>0</v>
      </c>
      <c r="E6" s="37">
        <f>JONG!F6</f>
        <v>0</v>
      </c>
      <c r="F6" s="37">
        <f>JONG!K6</f>
        <v>0</v>
      </c>
      <c r="G6" s="27">
        <f>JONG!P6</f>
        <v>0</v>
      </c>
      <c r="H6" s="27">
        <f>'END - 8'!C6</f>
        <v>0</v>
      </c>
      <c r="I6" s="27">
        <f>VITESSE!E6</f>
        <v>0</v>
      </c>
      <c r="L6" s="9"/>
      <c r="M6" s="28"/>
    </row>
    <row r="7" spans="1:18" ht="11.1" customHeight="1">
      <c r="A7" s="61"/>
      <c r="B7" s="63"/>
      <c r="C7" s="58" t="s">
        <v>38</v>
      </c>
      <c r="D7" s="38">
        <f>(D5-D6)</f>
        <v>13</v>
      </c>
      <c r="E7" s="56">
        <f>(E6-E5)</f>
        <v>-2</v>
      </c>
      <c r="F7" s="56">
        <f t="shared" ref="F7:G7" si="0">(F6-F5)</f>
        <v>-3</v>
      </c>
      <c r="G7" s="56">
        <f t="shared" si="0"/>
        <v>-1</v>
      </c>
      <c r="H7" s="38">
        <f>(H6-H5)</f>
        <v>-6.25</v>
      </c>
      <c r="I7" s="38">
        <f>(I5-I6)</f>
        <v>6.3</v>
      </c>
      <c r="L7" s="9"/>
      <c r="M7" s="28"/>
    </row>
    <row r="8" spans="1:18" ht="11.1" customHeight="1">
      <c r="A8" s="60">
        <v>2</v>
      </c>
      <c r="B8" s="60" t="s">
        <v>45</v>
      </c>
      <c r="C8" s="57" t="s">
        <v>29</v>
      </c>
      <c r="D8" s="37">
        <f>'END - 8'!G7</f>
        <v>12.2</v>
      </c>
      <c r="E8" s="37">
        <f>JONG!F7</f>
        <v>3</v>
      </c>
      <c r="F8" s="37">
        <f>JONG!K7</f>
        <v>2</v>
      </c>
      <c r="G8" s="27">
        <f>JONG!P7</f>
        <v>2</v>
      </c>
      <c r="H8" s="27">
        <f>'END - 8'!C7</f>
        <v>7</v>
      </c>
      <c r="I8" s="27">
        <f>VITESSE!E7</f>
        <v>6.4</v>
      </c>
      <c r="L8" s="9"/>
      <c r="M8" s="28"/>
    </row>
    <row r="9" spans="1:18" ht="11.1" customHeight="1">
      <c r="A9" s="82"/>
      <c r="B9" s="83"/>
      <c r="C9" s="57" t="s">
        <v>30</v>
      </c>
      <c r="D9" s="37">
        <f>'END - 8'!G8</f>
        <v>0</v>
      </c>
      <c r="E9" s="37">
        <f>JONG!F8</f>
        <v>0</v>
      </c>
      <c r="F9" s="37">
        <f>JONG!K8</f>
        <v>0</v>
      </c>
      <c r="G9" s="27">
        <f>JONG!P8</f>
        <v>0</v>
      </c>
      <c r="H9" s="27">
        <f>'END - 8'!C8</f>
        <v>0</v>
      </c>
      <c r="I9" s="27">
        <f>VITESSE!E8</f>
        <v>0</v>
      </c>
      <c r="L9" s="9"/>
      <c r="M9" s="28"/>
    </row>
    <row r="10" spans="1:18" ht="11.1" customHeight="1">
      <c r="A10" s="61"/>
      <c r="B10" s="63"/>
      <c r="C10" s="58" t="s">
        <v>38</v>
      </c>
      <c r="D10" s="38">
        <f>(D8-D9)</f>
        <v>12.2</v>
      </c>
      <c r="E10" s="56">
        <f>(E9-E8)</f>
        <v>-3</v>
      </c>
      <c r="F10" s="56">
        <f t="shared" ref="F10" si="1">(F9-F8)</f>
        <v>-2</v>
      </c>
      <c r="G10" s="56">
        <f t="shared" ref="G10" si="2">(G9-G8)</f>
        <v>-2</v>
      </c>
      <c r="H10" s="38">
        <f>(H9-H8)</f>
        <v>-7</v>
      </c>
      <c r="I10" s="38">
        <f>(I8-I9)</f>
        <v>6.4</v>
      </c>
      <c r="L10" s="9"/>
      <c r="M10" s="28"/>
    </row>
    <row r="11" spans="1:18" ht="11.1" customHeight="1">
      <c r="A11" s="60">
        <v>3</v>
      </c>
      <c r="B11" s="60" t="s">
        <v>46</v>
      </c>
      <c r="C11" s="57" t="s">
        <v>29</v>
      </c>
      <c r="D11" s="37">
        <f>'END - 8'!G9</f>
        <v>9.6</v>
      </c>
      <c r="E11" s="37">
        <f>JONG!F9</f>
        <v>12</v>
      </c>
      <c r="F11" s="37">
        <f>JONG!K9</f>
        <v>9</v>
      </c>
      <c r="G11" s="27">
        <f>JONG!P9</f>
        <v>6</v>
      </c>
      <c r="H11" s="27">
        <f>'END - 8'!C9</f>
        <v>7.25</v>
      </c>
      <c r="I11" s="27">
        <f>VITESSE!E9</f>
        <v>6.4</v>
      </c>
      <c r="L11" s="9"/>
      <c r="M11" s="28"/>
    </row>
    <row r="12" spans="1:18" ht="11.1" customHeight="1">
      <c r="A12" s="82"/>
      <c r="B12" s="83"/>
      <c r="C12" s="57" t="s">
        <v>30</v>
      </c>
      <c r="D12" s="37">
        <f>'END - 8'!G10</f>
        <v>0</v>
      </c>
      <c r="E12" s="37">
        <f>JONG!F10</f>
        <v>0</v>
      </c>
      <c r="F12" s="37">
        <f>JONG!K10</f>
        <v>0</v>
      </c>
      <c r="G12" s="27">
        <f>JONG!P10</f>
        <v>0</v>
      </c>
      <c r="H12" s="27">
        <f>'END - 8'!C10</f>
        <v>0</v>
      </c>
      <c r="I12" s="27">
        <f>VITESSE!E10</f>
        <v>0</v>
      </c>
      <c r="L12" s="9"/>
      <c r="M12" s="28"/>
    </row>
    <row r="13" spans="1:18" ht="11.1" customHeight="1">
      <c r="A13" s="61"/>
      <c r="B13" s="63"/>
      <c r="C13" s="58" t="s">
        <v>38</v>
      </c>
      <c r="D13" s="38">
        <f>(D11-D12)</f>
        <v>9.6</v>
      </c>
      <c r="E13" s="56">
        <f>(E12-E11)</f>
        <v>-12</v>
      </c>
      <c r="F13" s="56">
        <f t="shared" ref="F13" si="3">(F12-F11)</f>
        <v>-9</v>
      </c>
      <c r="G13" s="56">
        <f t="shared" ref="G13" si="4">(G12-G11)</f>
        <v>-6</v>
      </c>
      <c r="H13" s="38">
        <f>(H12-H11)</f>
        <v>-7.25</v>
      </c>
      <c r="I13" s="38">
        <f>(I11-I12)</f>
        <v>6.4</v>
      </c>
      <c r="L13" s="9"/>
      <c r="M13" s="28"/>
    </row>
    <row r="14" spans="1:18" ht="11.1" customHeight="1">
      <c r="A14" s="60">
        <v>4</v>
      </c>
      <c r="B14" s="60" t="s">
        <v>47</v>
      </c>
      <c r="C14" s="57" t="s">
        <v>29</v>
      </c>
      <c r="D14" s="37">
        <f>'END - 8'!G12</f>
        <v>0</v>
      </c>
      <c r="E14" s="37">
        <f>JONG!F11</f>
        <v>11</v>
      </c>
      <c r="F14" s="37">
        <f>JONG!K11</f>
        <v>3</v>
      </c>
      <c r="G14" s="27">
        <f>JONG!P11</f>
        <v>2</v>
      </c>
      <c r="H14" s="27">
        <f>'END - 8'!C11</f>
        <v>6.5</v>
      </c>
      <c r="I14" s="27">
        <f>VITESSE!E11</f>
        <v>6.5</v>
      </c>
      <c r="L14" s="9"/>
      <c r="M14" s="28"/>
    </row>
    <row r="15" spans="1:18" ht="11.1" customHeight="1">
      <c r="A15" s="82"/>
      <c r="B15" s="83"/>
      <c r="C15" s="57" t="s">
        <v>30</v>
      </c>
      <c r="D15" s="37">
        <f>'END - 8'!G12</f>
        <v>0</v>
      </c>
      <c r="E15" s="37">
        <f>JONG!F12</f>
        <v>0</v>
      </c>
      <c r="F15" s="37">
        <f>JONG!K12</f>
        <v>0</v>
      </c>
      <c r="G15" s="27">
        <f>JONG!P12</f>
        <v>0</v>
      </c>
      <c r="H15" s="27">
        <f>'END - 8'!C12</f>
        <v>0</v>
      </c>
      <c r="I15" s="27">
        <f>VITESSE!E12</f>
        <v>0</v>
      </c>
      <c r="L15" s="9"/>
      <c r="M15" s="28"/>
    </row>
    <row r="16" spans="1:18" ht="11.1" customHeight="1">
      <c r="A16" s="61"/>
      <c r="B16" s="63"/>
      <c r="C16" s="58" t="s">
        <v>38</v>
      </c>
      <c r="D16" s="38">
        <f>(D14-D15)</f>
        <v>0</v>
      </c>
      <c r="E16" s="56">
        <f>(E15-E14)</f>
        <v>-11</v>
      </c>
      <c r="F16" s="56">
        <f t="shared" ref="F16" si="5">(F15-F14)</f>
        <v>-3</v>
      </c>
      <c r="G16" s="56">
        <f t="shared" ref="G16" si="6">(G15-G14)</f>
        <v>-2</v>
      </c>
      <c r="H16" s="38">
        <f>(H15-H14)</f>
        <v>-6.5</v>
      </c>
      <c r="I16" s="38">
        <f>(I14-I15)</f>
        <v>6.5</v>
      </c>
      <c r="L16" s="9"/>
      <c r="M16" s="28"/>
    </row>
    <row r="17" spans="1:13" ht="11.1" customHeight="1">
      <c r="A17" s="60">
        <v>5</v>
      </c>
      <c r="B17" s="60" t="s">
        <v>48</v>
      </c>
      <c r="C17" s="57" t="s">
        <v>29</v>
      </c>
      <c r="D17" s="37">
        <f>'END - 8'!G13</f>
        <v>16.600000000000001</v>
      </c>
      <c r="E17" s="37">
        <f>JONG!F13</f>
        <v>1</v>
      </c>
      <c r="F17" s="37">
        <f>JONG!K13</f>
        <v>2</v>
      </c>
      <c r="G17" s="27">
        <f>JONG!P13</f>
        <v>1</v>
      </c>
      <c r="H17" s="27">
        <f>'END - 8'!C13</f>
        <v>5.75</v>
      </c>
      <c r="I17" s="27">
        <f>VITESSE!E13</f>
        <v>7.5</v>
      </c>
      <c r="L17" s="9"/>
      <c r="M17" s="28"/>
    </row>
    <row r="18" spans="1:13" ht="11.1" customHeight="1">
      <c r="A18" s="82"/>
      <c r="B18" s="83"/>
      <c r="C18" s="57" t="s">
        <v>30</v>
      </c>
      <c r="D18" s="37">
        <f>'END - 8'!G14</f>
        <v>0</v>
      </c>
      <c r="E18" s="37">
        <f>JONG!F14</f>
        <v>0</v>
      </c>
      <c r="F18" s="37">
        <f>JONG!K14</f>
        <v>0</v>
      </c>
      <c r="G18" s="27">
        <f>JONG!P14</f>
        <v>0</v>
      </c>
      <c r="H18" s="27">
        <f>'END - 8'!C14</f>
        <v>0</v>
      </c>
      <c r="I18" s="27">
        <f>VITESSE!E14</f>
        <v>0</v>
      </c>
      <c r="L18" s="9"/>
      <c r="M18" s="28"/>
    </row>
    <row r="19" spans="1:13" ht="11.1" customHeight="1">
      <c r="A19" s="61"/>
      <c r="B19" s="63"/>
      <c r="C19" s="58" t="s">
        <v>38</v>
      </c>
      <c r="D19" s="38">
        <f>(D17-D18)</f>
        <v>16.600000000000001</v>
      </c>
      <c r="E19" s="56">
        <f>(E18-E17)</f>
        <v>-1</v>
      </c>
      <c r="F19" s="56">
        <f t="shared" ref="F19" si="7">(F18-F17)</f>
        <v>-2</v>
      </c>
      <c r="G19" s="56">
        <f t="shared" ref="G19" si="8">(G18-G17)</f>
        <v>-1</v>
      </c>
      <c r="H19" s="38">
        <f>(H18-H17)</f>
        <v>-5.75</v>
      </c>
      <c r="I19" s="38">
        <f>(I17-I18)</f>
        <v>7.5</v>
      </c>
      <c r="L19" s="9"/>
      <c r="M19" s="28"/>
    </row>
    <row r="20" spans="1:13" ht="11.1" customHeight="1">
      <c r="A20" s="60">
        <v>6</v>
      </c>
      <c r="B20" s="60" t="s">
        <v>49</v>
      </c>
      <c r="C20" s="57" t="s">
        <v>29</v>
      </c>
      <c r="D20" s="37">
        <f>'END - 8'!G15</f>
        <v>9.6</v>
      </c>
      <c r="E20" s="37">
        <f>JONG!F15</f>
        <v>9</v>
      </c>
      <c r="F20" s="37">
        <f>JONG!K15</f>
        <v>4</v>
      </c>
      <c r="G20" s="27">
        <f>JONG!P15</f>
        <v>3</v>
      </c>
      <c r="H20" s="27">
        <f>'END - 8'!C15</f>
        <v>7.75</v>
      </c>
      <c r="I20" s="27">
        <f>VITESSE!E15</f>
        <v>6.6</v>
      </c>
      <c r="L20" s="9"/>
      <c r="M20" s="28"/>
    </row>
    <row r="21" spans="1:13" ht="11.1" customHeight="1">
      <c r="A21" s="82"/>
      <c r="B21" s="83"/>
      <c r="C21" s="57" t="s">
        <v>30</v>
      </c>
      <c r="D21" s="37">
        <f>'END - 8'!G16</f>
        <v>0</v>
      </c>
      <c r="E21" s="37">
        <f>JONG!F16</f>
        <v>0</v>
      </c>
      <c r="F21" s="37">
        <f>JONG!K16</f>
        <v>0</v>
      </c>
      <c r="G21" s="27">
        <f>JONG!P16</f>
        <v>0</v>
      </c>
      <c r="H21" s="27">
        <f>'END - 8'!C16</f>
        <v>0</v>
      </c>
      <c r="I21" s="27">
        <f>VITESSE!E16</f>
        <v>0</v>
      </c>
      <c r="L21" s="9"/>
      <c r="M21" s="28"/>
    </row>
    <row r="22" spans="1:13" ht="11.1" customHeight="1">
      <c r="A22" s="61"/>
      <c r="B22" s="63"/>
      <c r="C22" s="58" t="s">
        <v>38</v>
      </c>
      <c r="D22" s="38">
        <f>(D20-D21)</f>
        <v>9.6</v>
      </c>
      <c r="E22" s="56">
        <f>(E21-E20)</f>
        <v>-9</v>
      </c>
      <c r="F22" s="56">
        <f t="shared" ref="F22" si="9">(F21-F20)</f>
        <v>-4</v>
      </c>
      <c r="G22" s="56">
        <f t="shared" ref="G22" si="10">(G21-G20)</f>
        <v>-3</v>
      </c>
      <c r="H22" s="38">
        <f>(H21-H20)</f>
        <v>-7.75</v>
      </c>
      <c r="I22" s="38">
        <f>(I20-I21)</f>
        <v>6.6</v>
      </c>
      <c r="L22" s="9"/>
      <c r="M22" s="28"/>
    </row>
    <row r="23" spans="1:13" ht="11.1" customHeight="1">
      <c r="A23" s="60">
        <v>7</v>
      </c>
      <c r="B23" s="60" t="s">
        <v>50</v>
      </c>
      <c r="C23" s="57" t="s">
        <v>29</v>
      </c>
      <c r="D23" s="37">
        <f>'END - 8'!G17</f>
        <v>10.7</v>
      </c>
      <c r="E23" s="37">
        <f>JONG!F17</f>
        <v>8</v>
      </c>
      <c r="F23" s="37">
        <f>JONG!K17</f>
        <v>2</v>
      </c>
      <c r="G23" s="27">
        <f>JONG!P19</f>
        <v>2</v>
      </c>
      <c r="H23" s="27">
        <f>'END - 8'!C17</f>
        <v>5.75</v>
      </c>
      <c r="I23" s="27">
        <f>VITESSE!E17</f>
        <v>7.2</v>
      </c>
      <c r="L23" s="9"/>
      <c r="M23" s="28"/>
    </row>
    <row r="24" spans="1:13" ht="11.1" customHeight="1">
      <c r="A24" s="82"/>
      <c r="B24" s="83"/>
      <c r="C24" s="57" t="s">
        <v>30</v>
      </c>
      <c r="D24" s="37">
        <f>'END - 8'!G18</f>
        <v>0</v>
      </c>
      <c r="E24" s="37">
        <f>JONG!F18</f>
        <v>0</v>
      </c>
      <c r="F24" s="37">
        <f>JONG!K18</f>
        <v>0</v>
      </c>
      <c r="G24" s="27">
        <f>JONG!P20</f>
        <v>0</v>
      </c>
      <c r="H24" s="27">
        <f>'END - 8'!C18</f>
        <v>0</v>
      </c>
      <c r="I24" s="27">
        <f>VITESSE!E18</f>
        <v>0</v>
      </c>
      <c r="L24" s="9"/>
      <c r="M24" s="28"/>
    </row>
    <row r="25" spans="1:13" ht="11.1" customHeight="1">
      <c r="A25" s="61"/>
      <c r="B25" s="63"/>
      <c r="C25" s="58" t="s">
        <v>38</v>
      </c>
      <c r="D25" s="38">
        <f>(D23-D24)</f>
        <v>10.7</v>
      </c>
      <c r="E25" s="56">
        <f>(E24-E23)</f>
        <v>-8</v>
      </c>
      <c r="F25" s="56">
        <f t="shared" ref="F25" si="11">(F24-F23)</f>
        <v>-2</v>
      </c>
      <c r="G25" s="56">
        <f t="shared" ref="G25" si="12">(G24-G23)</f>
        <v>-2</v>
      </c>
      <c r="H25" s="38">
        <f>(H24-H23)</f>
        <v>-5.75</v>
      </c>
      <c r="I25" s="38">
        <f>(I23-I24)</f>
        <v>7.2</v>
      </c>
      <c r="L25" s="9"/>
      <c r="M25" s="9"/>
    </row>
    <row r="26" spans="1:13" ht="11.1" customHeight="1">
      <c r="A26" s="60">
        <v>8</v>
      </c>
      <c r="B26" s="60" t="s">
        <v>51</v>
      </c>
      <c r="C26" s="57" t="s">
        <v>29</v>
      </c>
      <c r="D26" s="37">
        <f>'END - 8'!G19</f>
        <v>11.5</v>
      </c>
      <c r="E26" s="37">
        <f>JONG!F19</f>
        <v>6</v>
      </c>
      <c r="F26" s="37">
        <f>JONG!K19</f>
        <v>5</v>
      </c>
      <c r="G26" s="27">
        <f>JONG!P19</f>
        <v>2</v>
      </c>
      <c r="H26" s="27">
        <f>'END - 8'!C19</f>
        <v>7.25</v>
      </c>
      <c r="I26" s="27">
        <f>VITESSE!E19</f>
        <v>7.2</v>
      </c>
    </row>
    <row r="27" spans="1:13" ht="11.1" customHeight="1">
      <c r="A27" s="82"/>
      <c r="B27" s="83"/>
      <c r="C27" s="57" t="s">
        <v>30</v>
      </c>
      <c r="D27" s="37">
        <f>'END - 8'!G20</f>
        <v>0</v>
      </c>
      <c r="E27" s="37">
        <f>JONG!F20</f>
        <v>0</v>
      </c>
      <c r="F27" s="37">
        <f>JONG!K20</f>
        <v>0</v>
      </c>
      <c r="G27" s="27">
        <f>JONG!P20</f>
        <v>0</v>
      </c>
      <c r="H27" s="27">
        <f>'END - 8'!C20</f>
        <v>0</v>
      </c>
      <c r="I27" s="27">
        <f>VITESSE!E20</f>
        <v>0</v>
      </c>
    </row>
    <row r="28" spans="1:13" ht="11.1" customHeight="1">
      <c r="A28" s="61"/>
      <c r="B28" s="63"/>
      <c r="C28" s="58" t="s">
        <v>38</v>
      </c>
      <c r="D28" s="38">
        <f>(D26-D27)</f>
        <v>11.5</v>
      </c>
      <c r="E28" s="56">
        <f>(E27-E26)</f>
        <v>-6</v>
      </c>
      <c r="F28" s="56">
        <f t="shared" ref="F28" si="13">(F27-F26)</f>
        <v>-5</v>
      </c>
      <c r="G28" s="56">
        <f t="shared" ref="G28" si="14">(G27-G26)</f>
        <v>-2</v>
      </c>
      <c r="H28" s="38">
        <f>(H27-H26)</f>
        <v>-7.25</v>
      </c>
      <c r="I28" s="38">
        <f>(I26-I27)</f>
        <v>7.2</v>
      </c>
    </row>
    <row r="29" spans="1:13" ht="11.1" customHeight="1">
      <c r="A29" s="60">
        <v>9</v>
      </c>
      <c r="B29" s="60" t="s">
        <v>52</v>
      </c>
      <c r="C29" s="57" t="s">
        <v>29</v>
      </c>
      <c r="D29" s="37">
        <f>'END - 8'!G21</f>
        <v>9.9</v>
      </c>
      <c r="E29" s="37">
        <f>JONG!F21</f>
        <v>50</v>
      </c>
      <c r="F29" s="37">
        <f>JONG!K21</f>
        <v>3</v>
      </c>
      <c r="G29" s="27">
        <f>JONG!P21</f>
        <v>5</v>
      </c>
      <c r="H29" s="27">
        <f>'END - 8'!C21</f>
        <v>6.5</v>
      </c>
      <c r="I29" s="27">
        <f>VITESSE!E21</f>
        <v>7.4</v>
      </c>
    </row>
    <row r="30" spans="1:13" ht="11.1" customHeight="1">
      <c r="A30" s="82"/>
      <c r="B30" s="83"/>
      <c r="C30" s="57" t="s">
        <v>30</v>
      </c>
      <c r="D30" s="37">
        <f>'END - 8'!G22</f>
        <v>0</v>
      </c>
      <c r="E30" s="37">
        <f>JONG!F22</f>
        <v>0</v>
      </c>
      <c r="F30" s="37">
        <f>JONG!K22</f>
        <v>0</v>
      </c>
      <c r="G30" s="27">
        <f>JONG!P22</f>
        <v>0</v>
      </c>
      <c r="H30" s="27">
        <f>'END - 8'!C22</f>
        <v>0</v>
      </c>
      <c r="I30" s="27">
        <f>VITESSE!E22</f>
        <v>0</v>
      </c>
    </row>
    <row r="31" spans="1:13" ht="11.1" customHeight="1">
      <c r="A31" s="61"/>
      <c r="B31" s="63"/>
      <c r="C31" s="58" t="s">
        <v>38</v>
      </c>
      <c r="D31" s="38">
        <f>(D29-D30)</f>
        <v>9.9</v>
      </c>
      <c r="E31" s="56">
        <f>(E30-E29)</f>
        <v>-50</v>
      </c>
      <c r="F31" s="56">
        <f t="shared" ref="F31" si="15">(F30-F29)</f>
        <v>-3</v>
      </c>
      <c r="G31" s="56">
        <f t="shared" ref="G31" si="16">(G30-G29)</f>
        <v>-5</v>
      </c>
      <c r="H31" s="38">
        <f>(H30-H29)</f>
        <v>-6.5</v>
      </c>
      <c r="I31" s="38">
        <f>(I29-I30)</f>
        <v>7.4</v>
      </c>
    </row>
    <row r="32" spans="1:13" ht="11.1" customHeight="1">
      <c r="A32" s="60">
        <v>10</v>
      </c>
      <c r="B32" s="60" t="s">
        <v>53</v>
      </c>
      <c r="C32" s="57" t="s">
        <v>29</v>
      </c>
      <c r="D32" s="37">
        <f>'END - 8'!G23</f>
        <v>11</v>
      </c>
      <c r="E32" s="37">
        <f>JONG!F23</f>
        <v>6</v>
      </c>
      <c r="F32" s="37">
        <f>JONG!K23</f>
        <v>4</v>
      </c>
      <c r="G32" s="27">
        <f>JONG!P23</f>
        <v>3</v>
      </c>
      <c r="H32" s="27">
        <f>'END - 8'!C23</f>
        <v>6</v>
      </c>
      <c r="I32" s="27">
        <f>VITESSE!E23</f>
        <v>6.9</v>
      </c>
    </row>
    <row r="33" spans="1:9" ht="11.1" customHeight="1">
      <c r="A33" s="82"/>
      <c r="B33" s="83"/>
      <c r="C33" s="57" t="s">
        <v>30</v>
      </c>
      <c r="D33" s="37">
        <f>'END - 8'!G24</f>
        <v>0</v>
      </c>
      <c r="E33" s="37">
        <f>JONG!F24</f>
        <v>0</v>
      </c>
      <c r="F33" s="37">
        <f>JONG!K24</f>
        <v>0</v>
      </c>
      <c r="G33" s="27">
        <f>JONG!P24</f>
        <v>0</v>
      </c>
      <c r="H33" s="27">
        <f>'END - 8'!C24</f>
        <v>0</v>
      </c>
      <c r="I33" s="27">
        <f>VITESSE!E24</f>
        <v>0</v>
      </c>
    </row>
    <row r="34" spans="1:9" ht="11.1" customHeight="1">
      <c r="A34" s="61"/>
      <c r="B34" s="63"/>
      <c r="C34" s="58" t="s">
        <v>38</v>
      </c>
      <c r="D34" s="38">
        <f>(D32-D33)</f>
        <v>11</v>
      </c>
      <c r="E34" s="56">
        <f>(E33-E32)</f>
        <v>-6</v>
      </c>
      <c r="F34" s="56">
        <f t="shared" ref="F34" si="17">(F33-F32)</f>
        <v>-4</v>
      </c>
      <c r="G34" s="56">
        <f t="shared" ref="G34" si="18">(G33-G32)</f>
        <v>-3</v>
      </c>
      <c r="H34" s="38">
        <f>(H33-H32)</f>
        <v>-6</v>
      </c>
      <c r="I34" s="38">
        <f>(I32-I33)</f>
        <v>6.9</v>
      </c>
    </row>
    <row r="35" spans="1:9" ht="11.1" customHeight="1">
      <c r="A35" s="60">
        <v>11</v>
      </c>
      <c r="B35" s="60" t="s">
        <v>54</v>
      </c>
      <c r="C35" s="57" t="s">
        <v>29</v>
      </c>
      <c r="D35" s="37">
        <f>'END - 8'!G25</f>
        <v>11.3</v>
      </c>
      <c r="E35" s="37">
        <f>JONG!F25</f>
        <v>12</v>
      </c>
      <c r="F35" s="37">
        <f>JONG!K25</f>
        <v>12</v>
      </c>
      <c r="G35" s="27">
        <f>JONG!P25</f>
        <v>3</v>
      </c>
      <c r="H35" s="27">
        <f>'END - 8'!C25</f>
        <v>5.75</v>
      </c>
      <c r="I35" s="27">
        <f>VITESSE!E25</f>
        <v>7.8</v>
      </c>
    </row>
    <row r="36" spans="1:9" ht="11.1" customHeight="1">
      <c r="A36" s="82"/>
      <c r="B36" s="83"/>
      <c r="C36" s="57" t="s">
        <v>30</v>
      </c>
      <c r="D36" s="37">
        <f>'END - 8'!G26</f>
        <v>0</v>
      </c>
      <c r="E36" s="37">
        <f>JONG!F26</f>
        <v>0</v>
      </c>
      <c r="F36" s="37">
        <f>JONG!K26</f>
        <v>0</v>
      </c>
      <c r="G36" s="27">
        <f>JONG!P26</f>
        <v>0</v>
      </c>
      <c r="H36" s="27">
        <f>'END - 8'!C26</f>
        <v>0</v>
      </c>
      <c r="I36" s="27">
        <f>VITESSE!E26</f>
        <v>0</v>
      </c>
    </row>
    <row r="37" spans="1:9" ht="11.1" customHeight="1">
      <c r="A37" s="61"/>
      <c r="B37" s="63"/>
      <c r="C37" s="58" t="s">
        <v>38</v>
      </c>
      <c r="D37" s="38">
        <f>(D35-D36)</f>
        <v>11.3</v>
      </c>
      <c r="E37" s="56">
        <f>(E36-E35)</f>
        <v>-12</v>
      </c>
      <c r="F37" s="56">
        <f t="shared" ref="F37" si="19">(F36-F35)</f>
        <v>-12</v>
      </c>
      <c r="G37" s="56">
        <f t="shared" ref="G37" si="20">(G36-G35)</f>
        <v>-3</v>
      </c>
      <c r="H37" s="38">
        <f>(H36-H35)</f>
        <v>-5.75</v>
      </c>
      <c r="I37" s="38">
        <f>(I35-I36)</f>
        <v>7.8</v>
      </c>
    </row>
    <row r="38" spans="1:9" ht="11.1" customHeight="1">
      <c r="A38" s="60">
        <v>12</v>
      </c>
      <c r="B38" s="60" t="s">
        <v>55</v>
      </c>
      <c r="C38" s="57" t="s">
        <v>29</v>
      </c>
      <c r="D38" s="37">
        <f>'END - 8'!G27</f>
        <v>11.5</v>
      </c>
      <c r="E38" s="37">
        <f>JONG!F27</f>
        <v>3</v>
      </c>
      <c r="F38" s="37">
        <f>JONG!K27</f>
        <v>3</v>
      </c>
      <c r="G38" s="27">
        <f>JONG!P27</f>
        <v>2</v>
      </c>
      <c r="H38" s="27">
        <f>'END - 8'!C27</f>
        <v>6.75</v>
      </c>
      <c r="I38" s="27">
        <f>VITESSE!E27</f>
        <v>6.6</v>
      </c>
    </row>
    <row r="39" spans="1:9" ht="11.1" customHeight="1">
      <c r="A39" s="82"/>
      <c r="B39" s="83"/>
      <c r="C39" s="57" t="s">
        <v>30</v>
      </c>
      <c r="D39" s="37">
        <f>'END - 8'!G28</f>
        <v>0</v>
      </c>
      <c r="E39" s="37">
        <f>JONG!F28</f>
        <v>0</v>
      </c>
      <c r="F39" s="37">
        <f>JONG!K28</f>
        <v>0</v>
      </c>
      <c r="G39" s="27">
        <f>JONG!P28</f>
        <v>0</v>
      </c>
      <c r="H39" s="27">
        <f>'END - 8'!C28</f>
        <v>0</v>
      </c>
      <c r="I39" s="27">
        <f>VITESSE!E28</f>
        <v>0</v>
      </c>
    </row>
    <row r="40" spans="1:9" ht="11.1" customHeight="1">
      <c r="A40" s="61"/>
      <c r="B40" s="63"/>
      <c r="C40" s="58" t="s">
        <v>38</v>
      </c>
      <c r="D40" s="38">
        <f>(D38-D39)</f>
        <v>11.5</v>
      </c>
      <c r="E40" s="56">
        <f>(E39-E38)</f>
        <v>-3</v>
      </c>
      <c r="F40" s="56">
        <f t="shared" ref="F40" si="21">(F39-F38)</f>
        <v>-3</v>
      </c>
      <c r="G40" s="56">
        <f t="shared" ref="G40" si="22">(G39-G38)</f>
        <v>-2</v>
      </c>
      <c r="H40" s="38">
        <f>(H39-H38)</f>
        <v>-6.75</v>
      </c>
      <c r="I40" s="38">
        <f>(I38-I39)</f>
        <v>6.6</v>
      </c>
    </row>
    <row r="41" spans="1:9" ht="11.1" customHeight="1">
      <c r="A41" s="60">
        <v>13</v>
      </c>
      <c r="B41" s="60" t="s">
        <v>56</v>
      </c>
      <c r="C41" s="57" t="s">
        <v>29</v>
      </c>
      <c r="D41" s="37">
        <f>'END - 8'!G29</f>
        <v>0</v>
      </c>
      <c r="E41" s="37">
        <f>JONG!F29</f>
        <v>0</v>
      </c>
      <c r="F41" s="37">
        <f>JONG!K29</f>
        <v>0</v>
      </c>
      <c r="G41" s="27">
        <f>JONG!P29</f>
        <v>0</v>
      </c>
      <c r="H41" s="27">
        <f>'END - 8'!C29</f>
        <v>0</v>
      </c>
      <c r="I41" s="27">
        <f>VITESSE!E29</f>
        <v>0</v>
      </c>
    </row>
    <row r="42" spans="1:9" ht="11.1" customHeight="1">
      <c r="A42" s="82"/>
      <c r="B42" s="83"/>
      <c r="C42" s="57" t="s">
        <v>30</v>
      </c>
      <c r="D42" s="37">
        <f>'END - 8'!G30</f>
        <v>0</v>
      </c>
      <c r="E42" s="37">
        <f>JONG!F30</f>
        <v>0</v>
      </c>
      <c r="F42" s="37">
        <f>JONG!K30</f>
        <v>0</v>
      </c>
      <c r="G42" s="27">
        <f>JONG!P30</f>
        <v>0</v>
      </c>
      <c r="H42" s="27">
        <f>'END - 8'!C30</f>
        <v>0</v>
      </c>
      <c r="I42" s="27">
        <f>VITESSE!E30</f>
        <v>0</v>
      </c>
    </row>
    <row r="43" spans="1:9" ht="11.1" customHeight="1">
      <c r="A43" s="61"/>
      <c r="B43" s="63"/>
      <c r="C43" s="58" t="s">
        <v>38</v>
      </c>
      <c r="D43" s="38">
        <f>(D41-D42)</f>
        <v>0</v>
      </c>
      <c r="E43" s="56">
        <f>(E42-E41)</f>
        <v>0</v>
      </c>
      <c r="F43" s="56">
        <f t="shared" ref="F43" si="23">(F42-F41)</f>
        <v>0</v>
      </c>
      <c r="G43" s="56">
        <f t="shared" ref="G43" si="24">(G42-G41)</f>
        <v>0</v>
      </c>
      <c r="H43" s="38">
        <f>(H42-H41)</f>
        <v>0</v>
      </c>
      <c r="I43" s="38">
        <f>(I41-I42)</f>
        <v>0</v>
      </c>
    </row>
    <row r="44" spans="1:9" ht="11.1" customHeight="1">
      <c r="A44" s="60">
        <v>14</v>
      </c>
      <c r="B44" s="60" t="s">
        <v>57</v>
      </c>
      <c r="C44" s="57" t="s">
        <v>29</v>
      </c>
      <c r="D44" s="37">
        <f>'END - 8'!G31</f>
        <v>11.2</v>
      </c>
      <c r="E44" s="37">
        <f>JONG!F31</f>
        <v>3</v>
      </c>
      <c r="F44" s="37">
        <f>JONG!K31</f>
        <v>5</v>
      </c>
      <c r="G44" s="27">
        <f>JONG!P31</f>
        <v>3</v>
      </c>
      <c r="H44" s="27">
        <f>'END - 8'!C31</f>
        <v>5.75</v>
      </c>
      <c r="I44" s="27">
        <f>VITESSE!E31</f>
        <v>7.3</v>
      </c>
    </row>
    <row r="45" spans="1:9" ht="11.1" customHeight="1">
      <c r="A45" s="82"/>
      <c r="B45" s="83"/>
      <c r="C45" s="57" t="s">
        <v>30</v>
      </c>
      <c r="D45" s="37">
        <f>'END - 8'!G32</f>
        <v>0</v>
      </c>
      <c r="E45" s="37">
        <f>JONG!F32</f>
        <v>0</v>
      </c>
      <c r="F45" s="37">
        <f>JONG!K32</f>
        <v>0</v>
      </c>
      <c r="G45" s="27">
        <f>JONG!P32</f>
        <v>0</v>
      </c>
      <c r="H45" s="27">
        <f>'END - 8'!C32</f>
        <v>0</v>
      </c>
      <c r="I45" s="27">
        <f>VITESSE!E32</f>
        <v>0</v>
      </c>
    </row>
    <row r="46" spans="1:9" ht="11.1" customHeight="1">
      <c r="A46" s="61"/>
      <c r="B46" s="63"/>
      <c r="C46" s="58" t="s">
        <v>38</v>
      </c>
      <c r="D46" s="38">
        <f>(D44-D45)</f>
        <v>11.2</v>
      </c>
      <c r="E46" s="56">
        <f>(E45-E44)</f>
        <v>-3</v>
      </c>
      <c r="F46" s="56">
        <f t="shared" ref="F46" si="25">(F45-F44)</f>
        <v>-5</v>
      </c>
      <c r="G46" s="56">
        <f t="shared" ref="G46" si="26">(G45-G44)</f>
        <v>-3</v>
      </c>
      <c r="H46" s="38">
        <f>(H45-H44)</f>
        <v>-5.75</v>
      </c>
      <c r="I46" s="38">
        <f>(I44-I45)</f>
        <v>7.3</v>
      </c>
    </row>
    <row r="47" spans="1:9" ht="11.1" customHeight="1">
      <c r="A47" s="60">
        <v>15</v>
      </c>
      <c r="B47" s="60" t="s">
        <v>58</v>
      </c>
      <c r="C47" s="57" t="s">
        <v>29</v>
      </c>
      <c r="D47" s="37">
        <f>'END - 8'!G33</f>
        <v>11.5</v>
      </c>
      <c r="E47" s="37">
        <f>JONG!F33</f>
        <v>4</v>
      </c>
      <c r="F47" s="37">
        <f>JONG!K33</f>
        <v>3</v>
      </c>
      <c r="G47" s="27">
        <f>JONG!P33</f>
        <v>3</v>
      </c>
      <c r="H47" s="27">
        <f>'END - 8'!C33</f>
        <v>7.25</v>
      </c>
      <c r="I47" s="27">
        <f>VITESSE!E33</f>
        <v>5.9</v>
      </c>
    </row>
    <row r="48" spans="1:9" ht="11.1" customHeight="1">
      <c r="A48" s="82"/>
      <c r="B48" s="83"/>
      <c r="C48" s="57" t="s">
        <v>30</v>
      </c>
      <c r="D48" s="37">
        <f>'END - 8'!G34</f>
        <v>0</v>
      </c>
      <c r="E48" s="37">
        <f>JONG!F34</f>
        <v>0</v>
      </c>
      <c r="F48" s="37">
        <f>JONG!K34</f>
        <v>0</v>
      </c>
      <c r="G48" s="27">
        <f>JONG!P34</f>
        <v>0</v>
      </c>
      <c r="H48" s="27">
        <f>'END - 8'!C34</f>
        <v>0</v>
      </c>
      <c r="I48" s="27">
        <f>VITESSE!E34</f>
        <v>0</v>
      </c>
    </row>
    <row r="49" spans="1:9" ht="11.1" customHeight="1" thickBot="1">
      <c r="A49" s="61"/>
      <c r="B49" s="63"/>
      <c r="C49" s="58" t="s">
        <v>38</v>
      </c>
      <c r="D49" s="38">
        <f>(D47-D48)</f>
        <v>11.5</v>
      </c>
      <c r="E49" s="56">
        <f>(E48-E47)</f>
        <v>-4</v>
      </c>
      <c r="F49" s="56">
        <f t="shared" ref="F49" si="27">(F48-F47)</f>
        <v>-3</v>
      </c>
      <c r="G49" s="56">
        <f t="shared" ref="G49" si="28">(G48-G47)</f>
        <v>-3</v>
      </c>
      <c r="H49" s="38">
        <f>(H48-H47)</f>
        <v>-7.25</v>
      </c>
      <c r="I49" s="38">
        <f>(I47-I48)</f>
        <v>5.9</v>
      </c>
    </row>
    <row r="50" spans="1:9" ht="34.5" thickBot="1">
      <c r="A50" s="64" t="s">
        <v>61</v>
      </c>
      <c r="B50" s="65"/>
      <c r="C50" s="65"/>
      <c r="D50" s="65"/>
      <c r="E50" s="65"/>
      <c r="F50" s="65"/>
      <c r="G50" s="65"/>
      <c r="H50" s="65"/>
      <c r="I50" s="65"/>
    </row>
    <row r="51" spans="1:9" ht="7.5" customHeight="1">
      <c r="B51" s="22"/>
      <c r="C51" s="22"/>
      <c r="D51" s="22"/>
      <c r="E51" s="22"/>
      <c r="F51" s="22"/>
      <c r="G51" s="22"/>
      <c r="H51" s="22"/>
      <c r="I51" s="22"/>
    </row>
    <row r="52" spans="1:9">
      <c r="D52" s="84" t="s">
        <v>62</v>
      </c>
      <c r="E52" s="86" t="s">
        <v>33</v>
      </c>
      <c r="F52" s="87"/>
      <c r="G52" s="88"/>
      <c r="H52" s="92" t="s">
        <v>40</v>
      </c>
      <c r="I52" s="94" t="s">
        <v>37</v>
      </c>
    </row>
    <row r="53" spans="1:9" ht="31.5" customHeight="1">
      <c r="B53" s="54" t="s">
        <v>31</v>
      </c>
      <c r="C53" s="54" t="s">
        <v>32</v>
      </c>
      <c r="D53" s="85"/>
      <c r="E53" s="89"/>
      <c r="F53" s="90"/>
      <c r="G53" s="91"/>
      <c r="H53" s="93"/>
      <c r="I53" s="94"/>
    </row>
    <row r="54" spans="1:9" ht="10.5" customHeight="1">
      <c r="A54" s="60">
        <v>16</v>
      </c>
      <c r="B54" s="60" t="s">
        <v>59</v>
      </c>
      <c r="C54" s="57" t="s">
        <v>29</v>
      </c>
      <c r="D54" s="37">
        <f>'END - 8'!G39</f>
        <v>9.8000000000000007</v>
      </c>
      <c r="E54" s="37">
        <f>JONG!F39</f>
        <v>21</v>
      </c>
      <c r="F54" s="37">
        <f>JONG!K39</f>
        <v>6</v>
      </c>
      <c r="G54" s="27">
        <f>JONG!P39</f>
        <v>4</v>
      </c>
      <c r="H54" s="27">
        <f>'END - 8'!C39</f>
        <v>6.25</v>
      </c>
      <c r="I54" s="27">
        <f>VITESSE!E39</f>
        <v>6.6</v>
      </c>
    </row>
    <row r="55" spans="1:9" ht="10.5" customHeight="1">
      <c r="A55" s="82"/>
      <c r="B55" s="83"/>
      <c r="C55" s="57" t="s">
        <v>30</v>
      </c>
      <c r="D55" s="37">
        <f>'END - 8'!G40</f>
        <v>0</v>
      </c>
      <c r="E55" s="37">
        <f>JONG!F40</f>
        <v>0</v>
      </c>
      <c r="F55" s="37">
        <f>JONG!K40</f>
        <v>0</v>
      </c>
      <c r="G55" s="27">
        <f>JONG!P40</f>
        <v>0</v>
      </c>
      <c r="H55" s="27">
        <f>'END - 8'!C40</f>
        <v>0</v>
      </c>
      <c r="I55" s="27">
        <f>VITESSE!E40</f>
        <v>0</v>
      </c>
    </row>
    <row r="56" spans="1:9" ht="10.5" customHeight="1">
      <c r="A56" s="61"/>
      <c r="B56" s="63"/>
      <c r="C56" s="58" t="s">
        <v>38</v>
      </c>
      <c r="D56" s="38">
        <f>(D54-D55)</f>
        <v>9.8000000000000007</v>
      </c>
      <c r="E56" s="56">
        <f>(E55-E54)</f>
        <v>-21</v>
      </c>
      <c r="F56" s="56">
        <f t="shared" ref="F56:G56" si="29">(F55-F54)</f>
        <v>-6</v>
      </c>
      <c r="G56" s="56">
        <f t="shared" si="29"/>
        <v>-4</v>
      </c>
      <c r="H56" s="38">
        <f>(H55-H54)</f>
        <v>-6.25</v>
      </c>
      <c r="I56" s="38">
        <f>(I54-I55)</f>
        <v>6.6</v>
      </c>
    </row>
    <row r="57" spans="1:9" ht="10.5" customHeight="1">
      <c r="A57" s="60">
        <v>17</v>
      </c>
      <c r="B57" s="60" t="s">
        <v>60</v>
      </c>
      <c r="C57" s="57" t="s">
        <v>29</v>
      </c>
      <c r="D57" s="37">
        <f>'END - 8'!G41</f>
        <v>11.8</v>
      </c>
      <c r="E57" s="37">
        <f>JONG!F41</f>
        <v>4</v>
      </c>
      <c r="F57" s="37">
        <f>JONG!K5641</f>
        <v>0</v>
      </c>
      <c r="G57" s="27">
        <f>JONG!P41</f>
        <v>2</v>
      </c>
      <c r="H57" s="27">
        <f>'END - 8'!C41</f>
        <v>6.25</v>
      </c>
      <c r="I57" s="27">
        <f>VITESSE!E41</f>
        <v>6.7</v>
      </c>
    </row>
    <row r="58" spans="1:9" ht="10.5" customHeight="1">
      <c r="A58" s="82"/>
      <c r="B58" s="83"/>
      <c r="C58" s="57" t="s">
        <v>30</v>
      </c>
      <c r="D58" s="37">
        <f>'END - 8'!G42</f>
        <v>0</v>
      </c>
      <c r="E58" s="37">
        <f>JONG!F42</f>
        <v>0</v>
      </c>
      <c r="F58" s="37">
        <f>JONG!K42</f>
        <v>0</v>
      </c>
      <c r="G58" s="27">
        <f>JONG!P42</f>
        <v>0</v>
      </c>
      <c r="H58" s="27">
        <f>'END - 8'!C42</f>
        <v>0</v>
      </c>
      <c r="I58" s="27">
        <f>VITESSE!E42</f>
        <v>0</v>
      </c>
    </row>
    <row r="59" spans="1:9" ht="10.5" customHeight="1">
      <c r="A59" s="61"/>
      <c r="B59" s="63"/>
      <c r="C59" s="58" t="s">
        <v>38</v>
      </c>
      <c r="D59" s="38">
        <f>(D57-D58)</f>
        <v>11.8</v>
      </c>
      <c r="E59" s="56">
        <f>(E58-E57)</f>
        <v>-4</v>
      </c>
      <c r="F59" s="56">
        <f t="shared" ref="F59:G59" si="30">(F58-F57)</f>
        <v>0</v>
      </c>
      <c r="G59" s="56">
        <f t="shared" si="30"/>
        <v>-2</v>
      </c>
      <c r="H59" s="38">
        <f>(H58-H57)</f>
        <v>-6.25</v>
      </c>
      <c r="I59" s="38">
        <f>(I57-I58)</f>
        <v>6.7</v>
      </c>
    </row>
    <row r="60" spans="1:9" ht="10.5" customHeight="1">
      <c r="A60" s="60">
        <v>18</v>
      </c>
      <c r="B60" s="62"/>
      <c r="C60" s="57" t="s">
        <v>29</v>
      </c>
      <c r="D60" s="37">
        <f>'END - 8'!G43</f>
        <v>0</v>
      </c>
      <c r="E60" s="37">
        <f>JONG!F43</f>
        <v>0</v>
      </c>
      <c r="F60" s="37">
        <f>JONG!K43</f>
        <v>0</v>
      </c>
      <c r="G60" s="27">
        <f>JONG!P43</f>
        <v>0</v>
      </c>
      <c r="H60" s="27">
        <f>'END - 8'!C43</f>
        <v>0</v>
      </c>
      <c r="I60" s="27">
        <f>VITESSE!E43</f>
        <v>0</v>
      </c>
    </row>
    <row r="61" spans="1:9" ht="10.5" customHeight="1">
      <c r="A61" s="82"/>
      <c r="B61" s="83"/>
      <c r="C61" s="57" t="s">
        <v>30</v>
      </c>
      <c r="D61" s="37">
        <f>'END - 8'!G44</f>
        <v>0</v>
      </c>
      <c r="E61" s="37">
        <f>JONG!F44</f>
        <v>0</v>
      </c>
      <c r="F61" s="37">
        <f>JONG!K44</f>
        <v>0</v>
      </c>
      <c r="G61" s="27">
        <f>JONG!P44</f>
        <v>0</v>
      </c>
      <c r="H61" s="27">
        <f>'END - 8'!C44</f>
        <v>0</v>
      </c>
      <c r="I61" s="27">
        <f>VITESSE!E44</f>
        <v>0</v>
      </c>
    </row>
    <row r="62" spans="1:9" ht="10.5" customHeight="1">
      <c r="A62" s="61"/>
      <c r="B62" s="63"/>
      <c r="C62" s="58" t="s">
        <v>38</v>
      </c>
      <c r="D62" s="38">
        <f>(D60-D61)</f>
        <v>0</v>
      </c>
      <c r="E62" s="56">
        <f>(E61-E60)</f>
        <v>0</v>
      </c>
      <c r="F62" s="56">
        <f t="shared" ref="F62:G62" si="31">(F61-F60)</f>
        <v>0</v>
      </c>
      <c r="G62" s="56">
        <f t="shared" si="31"/>
        <v>0</v>
      </c>
      <c r="H62" s="38">
        <f>(H61-H60)</f>
        <v>0</v>
      </c>
      <c r="I62" s="38">
        <f>(I60-I61)</f>
        <v>0</v>
      </c>
    </row>
    <row r="63" spans="1:9" ht="10.5" customHeight="1">
      <c r="A63" s="60">
        <v>19</v>
      </c>
      <c r="B63" s="62"/>
      <c r="C63" s="57" t="s">
        <v>29</v>
      </c>
      <c r="D63" s="37">
        <f>'END - 8'!G45</f>
        <v>0</v>
      </c>
      <c r="E63" s="37">
        <f>JONG!F45</f>
        <v>0</v>
      </c>
      <c r="F63" s="37">
        <f>JONG!K45</f>
        <v>0</v>
      </c>
      <c r="G63" s="27">
        <f>JONG!P45</f>
        <v>0</v>
      </c>
      <c r="H63" s="27">
        <f>'END - 8'!C45</f>
        <v>0</v>
      </c>
      <c r="I63" s="27">
        <f>VITESSE!E45</f>
        <v>0</v>
      </c>
    </row>
    <row r="64" spans="1:9" ht="10.5" customHeight="1">
      <c r="A64" s="82"/>
      <c r="B64" s="83"/>
      <c r="C64" s="57" t="s">
        <v>30</v>
      </c>
      <c r="D64" s="37">
        <f>'END - 8'!G46</f>
        <v>0</v>
      </c>
      <c r="E64" s="37">
        <f>JONG!F46</f>
        <v>0</v>
      </c>
      <c r="F64" s="37">
        <f>JONG!K46</f>
        <v>0</v>
      </c>
      <c r="G64" s="27">
        <f>JONG!P46</f>
        <v>0</v>
      </c>
      <c r="H64" s="27">
        <f>'END - 8'!C46</f>
        <v>0</v>
      </c>
      <c r="I64" s="27">
        <f>VITESSE!E46</f>
        <v>0</v>
      </c>
    </row>
    <row r="65" spans="1:9" ht="10.5" customHeight="1">
      <c r="A65" s="61"/>
      <c r="B65" s="63"/>
      <c r="C65" s="58" t="s">
        <v>38</v>
      </c>
      <c r="D65" s="38">
        <f>(D63-D64)</f>
        <v>0</v>
      </c>
      <c r="E65" s="56">
        <f>(E64-E63)</f>
        <v>0</v>
      </c>
      <c r="F65" s="56">
        <f t="shared" ref="F65:G65" si="32">(F64-F63)</f>
        <v>0</v>
      </c>
      <c r="G65" s="56">
        <f t="shared" si="32"/>
        <v>0</v>
      </c>
      <c r="H65" s="38">
        <f>(H64-H63)</f>
        <v>0</v>
      </c>
      <c r="I65" s="38">
        <f>(I63-I64)</f>
        <v>0</v>
      </c>
    </row>
    <row r="66" spans="1:9" ht="10.5" customHeight="1">
      <c r="A66" s="60">
        <v>20</v>
      </c>
      <c r="B66" s="62"/>
      <c r="C66" s="57" t="s">
        <v>29</v>
      </c>
      <c r="D66" s="37">
        <f>'END - 8'!G47</f>
        <v>0</v>
      </c>
      <c r="E66" s="37">
        <f>JONG!F47</f>
        <v>0</v>
      </c>
      <c r="F66" s="37">
        <f>JONG!K47</f>
        <v>0</v>
      </c>
      <c r="G66" s="27">
        <f>JONG!P47</f>
        <v>0</v>
      </c>
      <c r="H66" s="27">
        <f>'END - 8'!C47</f>
        <v>0</v>
      </c>
      <c r="I66" s="27">
        <f>VITESSE!E47</f>
        <v>0</v>
      </c>
    </row>
    <row r="67" spans="1:9" ht="10.5" customHeight="1">
      <c r="A67" s="82"/>
      <c r="B67" s="83"/>
      <c r="C67" s="57" t="s">
        <v>30</v>
      </c>
      <c r="D67" s="37">
        <f>'END - 8'!G48</f>
        <v>0</v>
      </c>
      <c r="E67" s="37">
        <f>JONG!F48</f>
        <v>0</v>
      </c>
      <c r="F67" s="37">
        <f>JONG!K48</f>
        <v>0</v>
      </c>
      <c r="G67" s="27">
        <f>JONG!P48</f>
        <v>0</v>
      </c>
      <c r="H67" s="27">
        <f>'END - 8'!C48</f>
        <v>0</v>
      </c>
      <c r="I67" s="27">
        <f>VITESSE!E48</f>
        <v>0</v>
      </c>
    </row>
    <row r="68" spans="1:9" ht="10.5" customHeight="1">
      <c r="A68" s="61"/>
      <c r="B68" s="63"/>
      <c r="C68" s="58" t="s">
        <v>38</v>
      </c>
      <c r="D68" s="38">
        <f>(D66-D67)</f>
        <v>0</v>
      </c>
      <c r="E68" s="56">
        <f>(E67-E66)</f>
        <v>0</v>
      </c>
      <c r="F68" s="56">
        <f t="shared" ref="F68:G68" si="33">(F67-F66)</f>
        <v>0</v>
      </c>
      <c r="G68" s="56">
        <f t="shared" si="33"/>
        <v>0</v>
      </c>
      <c r="H68" s="38">
        <f>(H67-H66)</f>
        <v>0</v>
      </c>
      <c r="I68" s="38">
        <f>(I66-I67)</f>
        <v>0</v>
      </c>
    </row>
    <row r="69" spans="1:9" ht="10.5" customHeight="1">
      <c r="A69" s="60">
        <v>21</v>
      </c>
      <c r="B69" s="62"/>
      <c r="C69" s="57" t="s">
        <v>29</v>
      </c>
      <c r="D69" s="37">
        <f>'END - 8'!G49</f>
        <v>0</v>
      </c>
      <c r="E69" s="37">
        <f>JONG!F49</f>
        <v>0</v>
      </c>
      <c r="F69" s="37">
        <f>JONG!K49</f>
        <v>0</v>
      </c>
      <c r="G69" s="27">
        <f>JONG!P49</f>
        <v>0</v>
      </c>
      <c r="H69" s="27">
        <f>'END - 8'!C49</f>
        <v>0</v>
      </c>
      <c r="I69" s="27">
        <f>VITESSE!E49</f>
        <v>0</v>
      </c>
    </row>
    <row r="70" spans="1:9" ht="10.5" customHeight="1">
      <c r="A70" s="82"/>
      <c r="B70" s="83"/>
      <c r="C70" s="57" t="s">
        <v>30</v>
      </c>
      <c r="D70" s="37">
        <f>'END - 8'!G50</f>
        <v>0</v>
      </c>
      <c r="E70" s="37">
        <f>JONG!F50</f>
        <v>0</v>
      </c>
      <c r="F70" s="37">
        <f>JONG!K50</f>
        <v>0</v>
      </c>
      <c r="G70" s="27">
        <f>JONG!P50</f>
        <v>0</v>
      </c>
      <c r="H70" s="27">
        <f>'END - 8'!C50</f>
        <v>0</v>
      </c>
      <c r="I70" s="27">
        <f>VITESSE!E50</f>
        <v>0</v>
      </c>
    </row>
    <row r="71" spans="1:9" ht="10.5" customHeight="1">
      <c r="A71" s="61"/>
      <c r="B71" s="63"/>
      <c r="C71" s="58" t="s">
        <v>38</v>
      </c>
      <c r="D71" s="38">
        <f>(D69-D70)</f>
        <v>0</v>
      </c>
      <c r="E71" s="56">
        <f>(E70-E69)</f>
        <v>0</v>
      </c>
      <c r="F71" s="56">
        <f t="shared" ref="F71:G71" si="34">(F70-F69)</f>
        <v>0</v>
      </c>
      <c r="G71" s="56">
        <f t="shared" si="34"/>
        <v>0</v>
      </c>
      <c r="H71" s="38">
        <f>(H70-H69)</f>
        <v>0</v>
      </c>
      <c r="I71" s="38">
        <f>(I69-I70)</f>
        <v>0</v>
      </c>
    </row>
    <row r="72" spans="1:9" ht="10.5" customHeight="1">
      <c r="A72" s="60">
        <v>22</v>
      </c>
      <c r="B72" s="62"/>
      <c r="C72" s="57" t="s">
        <v>29</v>
      </c>
      <c r="D72" s="37">
        <f>'END - 8'!G51</f>
        <v>0</v>
      </c>
      <c r="E72" s="37">
        <f>JONG!F51</f>
        <v>0</v>
      </c>
      <c r="F72" s="37">
        <f>JONG!K51</f>
        <v>0</v>
      </c>
      <c r="G72" s="27">
        <f>JONG!P51</f>
        <v>0</v>
      </c>
      <c r="H72" s="27">
        <f>'END - 8'!C51</f>
        <v>0</v>
      </c>
      <c r="I72" s="27">
        <f>VITESSE!E51</f>
        <v>0</v>
      </c>
    </row>
    <row r="73" spans="1:9" ht="10.5" customHeight="1">
      <c r="A73" s="82"/>
      <c r="B73" s="83"/>
      <c r="C73" s="57" t="s">
        <v>30</v>
      </c>
      <c r="D73" s="37">
        <f>'END - 8'!G52</f>
        <v>0</v>
      </c>
      <c r="E73" s="37">
        <f>JONG!F52</f>
        <v>0</v>
      </c>
      <c r="F73" s="37">
        <f>JONG!K52</f>
        <v>0</v>
      </c>
      <c r="G73" s="27">
        <f>JONG!P52</f>
        <v>0</v>
      </c>
      <c r="H73" s="27">
        <f>'END - 8'!C52</f>
        <v>0</v>
      </c>
      <c r="I73" s="27">
        <f>VITESSE!E52</f>
        <v>0</v>
      </c>
    </row>
    <row r="74" spans="1:9" ht="10.5" customHeight="1">
      <c r="A74" s="61"/>
      <c r="B74" s="63"/>
      <c r="C74" s="58" t="s">
        <v>38</v>
      </c>
      <c r="D74" s="38">
        <f>(D72-D73)</f>
        <v>0</v>
      </c>
      <c r="E74" s="56">
        <f>(E73-E72)</f>
        <v>0</v>
      </c>
      <c r="F74" s="56">
        <f t="shared" ref="F74:G74" si="35">(F73-F72)</f>
        <v>0</v>
      </c>
      <c r="G74" s="56">
        <f t="shared" si="35"/>
        <v>0</v>
      </c>
      <c r="H74" s="38">
        <f>(H73-H72)</f>
        <v>0</v>
      </c>
      <c r="I74" s="38">
        <f>(I72-I73)</f>
        <v>0</v>
      </c>
    </row>
    <row r="75" spans="1:9" ht="10.5" customHeight="1">
      <c r="A75" s="60">
        <v>23</v>
      </c>
      <c r="B75" s="62"/>
      <c r="C75" s="57" t="s">
        <v>29</v>
      </c>
      <c r="D75" s="37">
        <f>'END - 8'!G53</f>
        <v>0</v>
      </c>
      <c r="E75" s="37">
        <f>JONG!F53</f>
        <v>0</v>
      </c>
      <c r="F75" s="37">
        <f>JONG!K53</f>
        <v>0</v>
      </c>
      <c r="G75" s="27">
        <f>JONG!P53</f>
        <v>0</v>
      </c>
      <c r="H75" s="27">
        <f>'END - 8'!C53</f>
        <v>0</v>
      </c>
      <c r="I75" s="27">
        <f>VITESSE!E53</f>
        <v>0</v>
      </c>
    </row>
    <row r="76" spans="1:9" ht="10.5" customHeight="1">
      <c r="A76" s="82"/>
      <c r="B76" s="83"/>
      <c r="C76" s="57" t="s">
        <v>30</v>
      </c>
      <c r="D76" s="37">
        <f>'END - 8'!G54</f>
        <v>0</v>
      </c>
      <c r="E76" s="37">
        <f>JONG!F54</f>
        <v>0</v>
      </c>
      <c r="F76" s="37">
        <f>JONG!K54</f>
        <v>0</v>
      </c>
      <c r="G76" s="27">
        <f>JONG!P54</f>
        <v>0</v>
      </c>
      <c r="H76" s="27">
        <f>'END - 8'!C54</f>
        <v>0</v>
      </c>
      <c r="I76" s="27">
        <f>VITESSE!E54</f>
        <v>0</v>
      </c>
    </row>
    <row r="77" spans="1:9" ht="10.5" customHeight="1">
      <c r="A77" s="61"/>
      <c r="B77" s="63"/>
      <c r="C77" s="58" t="s">
        <v>38</v>
      </c>
      <c r="D77" s="38">
        <f>(D75-D76)</f>
        <v>0</v>
      </c>
      <c r="E77" s="56">
        <f>(E76-E75)</f>
        <v>0</v>
      </c>
      <c r="F77" s="56">
        <f t="shared" ref="F77:G77" si="36">(F76-F75)</f>
        <v>0</v>
      </c>
      <c r="G77" s="56">
        <f t="shared" si="36"/>
        <v>0</v>
      </c>
      <c r="H77" s="38">
        <f>(H76-H75)</f>
        <v>0</v>
      </c>
      <c r="I77" s="38">
        <f>(I75-I76)</f>
        <v>0</v>
      </c>
    </row>
    <row r="78" spans="1:9" ht="10.5" customHeight="1">
      <c r="A78" s="60">
        <v>24</v>
      </c>
      <c r="B78" s="62"/>
      <c r="C78" s="57" t="s">
        <v>29</v>
      </c>
      <c r="D78" s="37">
        <f>'END - 8'!G55</f>
        <v>0</v>
      </c>
      <c r="E78" s="37">
        <f>JONG!F55</f>
        <v>0</v>
      </c>
      <c r="F78" s="37">
        <f>JONG!K55</f>
        <v>0</v>
      </c>
      <c r="G78" s="27">
        <f>JONG!P55</f>
        <v>0</v>
      </c>
      <c r="H78" s="27">
        <f>'END - 8'!C55</f>
        <v>0</v>
      </c>
      <c r="I78" s="27">
        <f>VITESSE!E55</f>
        <v>0</v>
      </c>
    </row>
    <row r="79" spans="1:9" ht="10.5" customHeight="1">
      <c r="A79" s="82"/>
      <c r="B79" s="83"/>
      <c r="C79" s="57" t="s">
        <v>30</v>
      </c>
      <c r="D79" s="37">
        <f>'END - 8'!G56</f>
        <v>0</v>
      </c>
      <c r="E79" s="37">
        <f>JONG!F56</f>
        <v>0</v>
      </c>
      <c r="F79" s="37">
        <f>JONG!K56</f>
        <v>0</v>
      </c>
      <c r="G79" s="27">
        <f>JONG!P56</f>
        <v>0</v>
      </c>
      <c r="H79" s="27">
        <f>'END - 8'!C56</f>
        <v>0</v>
      </c>
      <c r="I79" s="27">
        <f>VITESSE!E56</f>
        <v>0</v>
      </c>
    </row>
    <row r="80" spans="1:9" ht="10.5" customHeight="1">
      <c r="A80" s="61"/>
      <c r="B80" s="63"/>
      <c r="C80" s="58" t="s">
        <v>38</v>
      </c>
      <c r="D80" s="38">
        <f>(D78-D79)</f>
        <v>0</v>
      </c>
      <c r="E80" s="56">
        <f>(E79-E78)</f>
        <v>0</v>
      </c>
      <c r="F80" s="56">
        <f t="shared" ref="F80:G80" si="37">(F79-F78)</f>
        <v>0</v>
      </c>
      <c r="G80" s="56">
        <f t="shared" si="37"/>
        <v>0</v>
      </c>
      <c r="H80" s="38">
        <f>(H79-H78)</f>
        <v>0</v>
      </c>
      <c r="I80" s="38">
        <f>(I78-I79)</f>
        <v>0</v>
      </c>
    </row>
    <row r="81" spans="1:9" ht="10.5" customHeight="1">
      <c r="A81" s="60">
        <v>25</v>
      </c>
      <c r="B81" s="62"/>
      <c r="C81" s="57" t="s">
        <v>29</v>
      </c>
      <c r="D81" s="37">
        <f>'END - 8'!G57</f>
        <v>0</v>
      </c>
      <c r="E81" s="37">
        <f>JONG!F57</f>
        <v>0</v>
      </c>
      <c r="F81" s="37">
        <f>JONG!K57</f>
        <v>0</v>
      </c>
      <c r="G81" s="27">
        <f>JONG!P57</f>
        <v>0</v>
      </c>
      <c r="H81" s="27">
        <f>'END - 8'!C57</f>
        <v>0</v>
      </c>
      <c r="I81" s="27">
        <f>VITESSE!E57</f>
        <v>0</v>
      </c>
    </row>
    <row r="82" spans="1:9" ht="10.5" customHeight="1">
      <c r="A82" s="82"/>
      <c r="B82" s="83"/>
      <c r="C82" s="57" t="s">
        <v>30</v>
      </c>
      <c r="D82" s="37">
        <f>'END - 8'!G58</f>
        <v>0</v>
      </c>
      <c r="E82" s="37">
        <f>JONG!F58</f>
        <v>0</v>
      </c>
      <c r="F82" s="37">
        <f>JONG!K58</f>
        <v>0</v>
      </c>
      <c r="G82" s="27">
        <f>JONG!P58</f>
        <v>0</v>
      </c>
      <c r="H82" s="27">
        <f>'END - 8'!C58</f>
        <v>0</v>
      </c>
      <c r="I82" s="27">
        <f>VITESSE!E58</f>
        <v>0</v>
      </c>
    </row>
    <row r="83" spans="1:9" ht="10.5" customHeight="1">
      <c r="A83" s="61"/>
      <c r="B83" s="63"/>
      <c r="C83" s="58" t="s">
        <v>38</v>
      </c>
      <c r="D83" s="38">
        <f>(D81-D82)</f>
        <v>0</v>
      </c>
      <c r="E83" s="56">
        <f>(E82-E81)</f>
        <v>0</v>
      </c>
      <c r="F83" s="56">
        <f t="shared" ref="F83:G83" si="38">(F82-F81)</f>
        <v>0</v>
      </c>
      <c r="G83" s="56">
        <f t="shared" si="38"/>
        <v>0</v>
      </c>
      <c r="H83" s="38">
        <f>(H82-H81)</f>
        <v>0</v>
      </c>
      <c r="I83" s="38">
        <f>(I81-I82)</f>
        <v>0</v>
      </c>
    </row>
    <row r="84" spans="1:9" ht="10.5" customHeight="1">
      <c r="A84" s="60">
        <v>26</v>
      </c>
      <c r="B84" s="62"/>
      <c r="C84" s="57" t="s">
        <v>29</v>
      </c>
      <c r="D84" s="37">
        <f>'END - 8'!G59</f>
        <v>0</v>
      </c>
      <c r="E84" s="37">
        <f>JONG!F59</f>
        <v>0</v>
      </c>
      <c r="F84" s="37">
        <f>JONG!K59</f>
        <v>0</v>
      </c>
      <c r="G84" s="27">
        <f>JONG!P59</f>
        <v>0</v>
      </c>
      <c r="H84" s="27">
        <f>'END - 8'!C59</f>
        <v>0</v>
      </c>
      <c r="I84" s="27">
        <f>VITESSE!E59</f>
        <v>0</v>
      </c>
    </row>
    <row r="85" spans="1:9" ht="10.5" customHeight="1">
      <c r="A85" s="82"/>
      <c r="B85" s="83"/>
      <c r="C85" s="57" t="s">
        <v>30</v>
      </c>
      <c r="D85" s="37">
        <f>'END - 8'!G60</f>
        <v>0</v>
      </c>
      <c r="E85" s="37">
        <f>JONG!F60</f>
        <v>0</v>
      </c>
      <c r="F85" s="37">
        <f>JONG!K60</f>
        <v>0</v>
      </c>
      <c r="G85" s="27">
        <f>JONG!P60</f>
        <v>0</v>
      </c>
      <c r="H85" s="27">
        <f>'END - 8'!C60</f>
        <v>0</v>
      </c>
      <c r="I85" s="27">
        <f>VITESSE!E60</f>
        <v>0</v>
      </c>
    </row>
    <row r="86" spans="1:9" ht="10.5" customHeight="1">
      <c r="A86" s="61"/>
      <c r="B86" s="63"/>
      <c r="C86" s="58" t="s">
        <v>38</v>
      </c>
      <c r="D86" s="38">
        <f>(D84-D85)</f>
        <v>0</v>
      </c>
      <c r="E86" s="56">
        <f>(E85-E84)</f>
        <v>0</v>
      </c>
      <c r="F86" s="56">
        <f t="shared" ref="F86:G86" si="39">(F85-F84)</f>
        <v>0</v>
      </c>
      <c r="G86" s="56">
        <f t="shared" si="39"/>
        <v>0</v>
      </c>
      <c r="H86" s="38">
        <f>(H85-H84)</f>
        <v>0</v>
      </c>
      <c r="I86" s="38">
        <f>(I84-I85)</f>
        <v>0</v>
      </c>
    </row>
    <row r="87" spans="1:9" ht="10.5" customHeight="1">
      <c r="A87" s="60">
        <v>27</v>
      </c>
      <c r="B87" s="62"/>
      <c r="C87" s="57" t="s">
        <v>29</v>
      </c>
      <c r="D87" s="37">
        <f>'END - 8'!G61</f>
        <v>0</v>
      </c>
      <c r="E87" s="37">
        <f>JONG!F61</f>
        <v>0</v>
      </c>
      <c r="F87" s="37">
        <f>JONG!K61</f>
        <v>0</v>
      </c>
      <c r="G87" s="27">
        <f>JONG!P61</f>
        <v>0</v>
      </c>
      <c r="H87" s="27">
        <f>'END - 8'!C61</f>
        <v>0</v>
      </c>
      <c r="I87" s="27">
        <f>VITESSE!E61</f>
        <v>0</v>
      </c>
    </row>
    <row r="88" spans="1:9" ht="10.5" customHeight="1">
      <c r="A88" s="82"/>
      <c r="B88" s="83"/>
      <c r="C88" s="57" t="s">
        <v>30</v>
      </c>
      <c r="D88" s="37">
        <f>'END - 8'!G62</f>
        <v>0</v>
      </c>
      <c r="E88" s="37">
        <f>JONG!F62</f>
        <v>0</v>
      </c>
      <c r="F88" s="37">
        <f>JONG!K62</f>
        <v>0</v>
      </c>
      <c r="G88" s="27">
        <f>JONG!P62</f>
        <v>0</v>
      </c>
      <c r="H88" s="27">
        <f>'END - 8'!C62</f>
        <v>0</v>
      </c>
      <c r="I88" s="27">
        <f>VITESSE!E62</f>
        <v>0</v>
      </c>
    </row>
    <row r="89" spans="1:9" ht="10.5" customHeight="1">
      <c r="A89" s="61"/>
      <c r="B89" s="63"/>
      <c r="C89" s="58" t="s">
        <v>38</v>
      </c>
      <c r="D89" s="38">
        <f>(D87-D88)</f>
        <v>0</v>
      </c>
      <c r="E89" s="56">
        <f>(E88-E87)</f>
        <v>0</v>
      </c>
      <c r="F89" s="56">
        <f t="shared" ref="F89:G89" si="40">(F88-F87)</f>
        <v>0</v>
      </c>
      <c r="G89" s="56">
        <f t="shared" si="40"/>
        <v>0</v>
      </c>
      <c r="H89" s="38">
        <f>(H88-H87)</f>
        <v>0</v>
      </c>
      <c r="I89" s="38">
        <f>(I87-I88)</f>
        <v>0</v>
      </c>
    </row>
    <row r="90" spans="1:9" ht="10.5" customHeight="1">
      <c r="A90" s="60">
        <v>28</v>
      </c>
      <c r="B90" s="62"/>
      <c r="C90" s="57" t="s">
        <v>29</v>
      </c>
      <c r="D90" s="37">
        <f>'END - 8'!G63</f>
        <v>0</v>
      </c>
      <c r="E90" s="37">
        <f>JONG!F63</f>
        <v>0</v>
      </c>
      <c r="F90" s="37">
        <f>JONG!K63</f>
        <v>0</v>
      </c>
      <c r="G90" s="27">
        <f>JONG!P63</f>
        <v>0</v>
      </c>
      <c r="H90" s="27">
        <f>'END - 8'!C63</f>
        <v>0</v>
      </c>
      <c r="I90" s="27">
        <f>VITESSE!E63</f>
        <v>0</v>
      </c>
    </row>
    <row r="91" spans="1:9" ht="10.5" customHeight="1">
      <c r="A91" s="82"/>
      <c r="B91" s="83"/>
      <c r="C91" s="57" t="s">
        <v>30</v>
      </c>
      <c r="D91" s="37">
        <f>'END - 8'!G64</f>
        <v>0</v>
      </c>
      <c r="E91" s="37">
        <f>JONG!F764</f>
        <v>0</v>
      </c>
      <c r="F91" s="37">
        <f>JONG!K64</f>
        <v>0</v>
      </c>
      <c r="G91" s="27">
        <f>JONG!P64</f>
        <v>0</v>
      </c>
      <c r="H91" s="27">
        <f>'END - 8'!C64</f>
        <v>0</v>
      </c>
      <c r="I91" s="27">
        <f>VITESSE!E64</f>
        <v>0</v>
      </c>
    </row>
    <row r="92" spans="1:9" ht="10.5" customHeight="1">
      <c r="A92" s="61"/>
      <c r="B92" s="63"/>
      <c r="C92" s="58" t="s">
        <v>38</v>
      </c>
      <c r="D92" s="38">
        <f>(D90-D91)</f>
        <v>0</v>
      </c>
      <c r="E92" s="56">
        <f>(E91-E90)</f>
        <v>0</v>
      </c>
      <c r="F92" s="56">
        <f t="shared" ref="F92:G92" si="41">(F91-F90)</f>
        <v>0</v>
      </c>
      <c r="G92" s="56">
        <f t="shared" si="41"/>
        <v>0</v>
      </c>
      <c r="H92" s="38">
        <f>(H91-H90)</f>
        <v>0</v>
      </c>
      <c r="I92" s="38">
        <f>(I90-I91)</f>
        <v>0</v>
      </c>
    </row>
    <row r="93" spans="1:9" ht="10.5" customHeight="1">
      <c r="A93" s="60">
        <v>29</v>
      </c>
      <c r="B93" s="62"/>
      <c r="C93" s="57" t="s">
        <v>29</v>
      </c>
      <c r="D93" s="37">
        <f>'END - 8'!G65</f>
        <v>0</v>
      </c>
      <c r="E93" s="37">
        <f>JONG!F65</f>
        <v>0</v>
      </c>
      <c r="F93" s="37">
        <f>JONG!K65</f>
        <v>0</v>
      </c>
      <c r="G93" s="27">
        <f>JONG!P65</f>
        <v>0</v>
      </c>
      <c r="H93" s="27">
        <f>'END - 8'!C65</f>
        <v>0</v>
      </c>
      <c r="I93" s="27">
        <f>VITESSE!E65</f>
        <v>0</v>
      </c>
    </row>
    <row r="94" spans="1:9" ht="10.5" customHeight="1">
      <c r="A94" s="82"/>
      <c r="B94" s="83"/>
      <c r="C94" s="57" t="s">
        <v>30</v>
      </c>
      <c r="D94" s="37">
        <f>'END - 8'!G66</f>
        <v>0</v>
      </c>
      <c r="E94" s="37">
        <f>JONG!F66</f>
        <v>0</v>
      </c>
      <c r="F94" s="37">
        <f>JONG!K66</f>
        <v>0</v>
      </c>
      <c r="G94" s="27">
        <f>JONG!P66</f>
        <v>0</v>
      </c>
      <c r="H94" s="27">
        <f>'END - 8'!C66</f>
        <v>0</v>
      </c>
      <c r="I94" s="27">
        <f>VITESSE!E66</f>
        <v>0</v>
      </c>
    </row>
    <row r="95" spans="1:9" ht="10.5" customHeight="1">
      <c r="A95" s="61"/>
      <c r="B95" s="63"/>
      <c r="C95" s="58" t="s">
        <v>38</v>
      </c>
      <c r="D95" s="38">
        <f>(D93-D94)</f>
        <v>0</v>
      </c>
      <c r="E95" s="56">
        <f>(E94-E93)</f>
        <v>0</v>
      </c>
      <c r="F95" s="56">
        <f t="shared" ref="F95:G95" si="42">(F94-F93)</f>
        <v>0</v>
      </c>
      <c r="G95" s="56">
        <f t="shared" si="42"/>
        <v>0</v>
      </c>
      <c r="H95" s="38">
        <f>(H94-H93)</f>
        <v>0</v>
      </c>
      <c r="I95" s="38">
        <f>(I93-I94)</f>
        <v>0</v>
      </c>
    </row>
    <row r="96" spans="1:9" ht="10.5" customHeight="1">
      <c r="A96" s="60">
        <v>30</v>
      </c>
      <c r="B96" s="62"/>
      <c r="C96" s="57" t="s">
        <v>29</v>
      </c>
      <c r="D96" s="37">
        <f>'END - 8'!G67</f>
        <v>0</v>
      </c>
      <c r="E96" s="37">
        <f>JONG!F67</f>
        <v>0</v>
      </c>
      <c r="F96" s="37">
        <f>JONG!K67</f>
        <v>0</v>
      </c>
      <c r="G96" s="27">
        <f>JONG!P67</f>
        <v>0</v>
      </c>
      <c r="H96" s="27">
        <f>'END - 8'!C67</f>
        <v>0</v>
      </c>
      <c r="I96" s="27">
        <f>VITESSE!E67</f>
        <v>0</v>
      </c>
    </row>
    <row r="97" spans="1:9" ht="10.5" customHeight="1">
      <c r="A97" s="82"/>
      <c r="B97" s="83"/>
      <c r="C97" s="57" t="s">
        <v>30</v>
      </c>
      <c r="D97" s="37">
        <f>'END - 8'!G68</f>
        <v>0</v>
      </c>
      <c r="E97" s="37">
        <f>JONG!F68</f>
        <v>0</v>
      </c>
      <c r="F97" s="37">
        <f>JONG!K68</f>
        <v>0</v>
      </c>
      <c r="G97" s="27">
        <f>JONG!P8368</f>
        <v>0</v>
      </c>
      <c r="H97" s="27">
        <f>'END - 8'!C68</f>
        <v>0</v>
      </c>
      <c r="I97" s="27">
        <f>VITESSE!E68</f>
        <v>0</v>
      </c>
    </row>
    <row r="98" spans="1:9" ht="10.5" customHeight="1">
      <c r="A98" s="61"/>
      <c r="B98" s="63"/>
      <c r="C98" s="58" t="s">
        <v>38</v>
      </c>
      <c r="D98" s="38">
        <f>(D96-D97)</f>
        <v>0</v>
      </c>
      <c r="E98" s="56">
        <f>(E97-E96)</f>
        <v>0</v>
      </c>
      <c r="F98" s="56">
        <f t="shared" ref="F98:G98" si="43">(F97-F96)</f>
        <v>0</v>
      </c>
      <c r="G98" s="56">
        <f t="shared" si="43"/>
        <v>0</v>
      </c>
      <c r="H98" s="38">
        <f>(H97-H96)</f>
        <v>0</v>
      </c>
      <c r="I98" s="38">
        <f>(I96-I97)</f>
        <v>0</v>
      </c>
    </row>
    <row r="99" spans="1:9" ht="15.75" thickBot="1"/>
    <row r="100" spans="1:9" ht="34.5" thickBot="1">
      <c r="A100" s="64" t="s">
        <v>19</v>
      </c>
      <c r="B100" s="65"/>
      <c r="C100" s="65"/>
      <c r="D100" s="65"/>
      <c r="E100" s="65"/>
      <c r="F100" s="65"/>
      <c r="G100" s="65"/>
      <c r="H100" s="65"/>
      <c r="I100" s="65"/>
    </row>
    <row r="101" spans="1:9" ht="12.75" customHeight="1">
      <c r="B101" s="22"/>
      <c r="C101" s="22"/>
      <c r="D101" s="22"/>
      <c r="E101" s="22"/>
      <c r="F101" s="22"/>
      <c r="G101" s="22"/>
      <c r="H101" s="22"/>
      <c r="I101" s="22"/>
    </row>
    <row r="102" spans="1:9">
      <c r="D102" s="84" t="s">
        <v>34</v>
      </c>
      <c r="E102" s="86" t="s">
        <v>33</v>
      </c>
      <c r="F102" s="87"/>
      <c r="G102" s="88"/>
      <c r="H102" s="92" t="s">
        <v>40</v>
      </c>
      <c r="I102" s="94" t="s">
        <v>37</v>
      </c>
    </row>
    <row r="103" spans="1:9" ht="31.5" customHeight="1">
      <c r="B103" s="54" t="s">
        <v>31</v>
      </c>
      <c r="C103" s="54" t="s">
        <v>32</v>
      </c>
      <c r="D103" s="85"/>
      <c r="E103" s="89"/>
      <c r="F103" s="90"/>
      <c r="G103" s="91"/>
      <c r="H103" s="93"/>
      <c r="I103" s="94"/>
    </row>
    <row r="104" spans="1:9" ht="10.5" customHeight="1">
      <c r="A104" s="60">
        <v>31</v>
      </c>
      <c r="B104" s="62"/>
      <c r="C104" s="57" t="s">
        <v>29</v>
      </c>
      <c r="D104" s="37">
        <f>'END - 8'!G73</f>
        <v>0</v>
      </c>
      <c r="E104" s="37">
        <f>JONG!F73</f>
        <v>0</v>
      </c>
      <c r="F104" s="37">
        <f>JONG!K73</f>
        <v>0</v>
      </c>
      <c r="G104" s="27">
        <f>JONG!P73</f>
        <v>0</v>
      </c>
      <c r="H104" s="27">
        <f>'END - 8'!C73</f>
        <v>0</v>
      </c>
      <c r="I104" s="27">
        <f>VITESSE!E73</f>
        <v>0</v>
      </c>
    </row>
    <row r="105" spans="1:9" ht="10.5" customHeight="1">
      <c r="A105" s="82"/>
      <c r="B105" s="83"/>
      <c r="C105" s="57" t="s">
        <v>30</v>
      </c>
      <c r="D105" s="37">
        <f>'END - 8'!G74</f>
        <v>0</v>
      </c>
      <c r="E105" s="37">
        <f>JONG!F74</f>
        <v>0</v>
      </c>
      <c r="F105" s="37">
        <f>JONG!K74</f>
        <v>0</v>
      </c>
      <c r="G105" s="27">
        <f>JONG!P74</f>
        <v>0</v>
      </c>
      <c r="H105" s="27">
        <f>'END - 8'!C74</f>
        <v>0</v>
      </c>
      <c r="I105" s="27">
        <f>VITESSE!E74</f>
        <v>0</v>
      </c>
    </row>
    <row r="106" spans="1:9" ht="10.5" customHeight="1">
      <c r="A106" s="61"/>
      <c r="B106" s="63"/>
      <c r="C106" s="58" t="s">
        <v>38</v>
      </c>
      <c r="D106" s="38">
        <f>(D104-D105)</f>
        <v>0</v>
      </c>
      <c r="E106" s="56">
        <f>(E105-E104)</f>
        <v>0</v>
      </c>
      <c r="F106" s="56">
        <f t="shared" ref="F106:G106" si="44">(F105-F104)</f>
        <v>0</v>
      </c>
      <c r="G106" s="56">
        <f t="shared" si="44"/>
        <v>0</v>
      </c>
      <c r="H106" s="38">
        <f>(H105-H104)</f>
        <v>0</v>
      </c>
      <c r="I106" s="38">
        <f>(I104-I105)</f>
        <v>0</v>
      </c>
    </row>
    <row r="107" spans="1:9" ht="10.5" customHeight="1">
      <c r="A107" s="60">
        <v>32</v>
      </c>
      <c r="B107" s="62"/>
      <c r="C107" s="57" t="s">
        <v>29</v>
      </c>
      <c r="D107" s="37">
        <f>'END - 8'!G75</f>
        <v>0</v>
      </c>
      <c r="E107" s="37">
        <f>JONG!F75</f>
        <v>0</v>
      </c>
      <c r="F107" s="37">
        <f>JONG!K75</f>
        <v>0</v>
      </c>
      <c r="G107" s="27">
        <f>JONG!P75</f>
        <v>0</v>
      </c>
      <c r="H107" s="27">
        <f>'END - 8'!C75</f>
        <v>0</v>
      </c>
      <c r="I107" s="27">
        <f>VITESSE!E75</f>
        <v>0</v>
      </c>
    </row>
    <row r="108" spans="1:9" ht="10.5" customHeight="1">
      <c r="A108" s="82"/>
      <c r="B108" s="83"/>
      <c r="C108" s="57" t="s">
        <v>30</v>
      </c>
      <c r="D108" s="37">
        <f>'END - 8'!G76</f>
        <v>0</v>
      </c>
      <c r="E108" s="37">
        <f>JONG!F76</f>
        <v>0</v>
      </c>
      <c r="F108" s="37">
        <f>JONG!K76</f>
        <v>0</v>
      </c>
      <c r="G108" s="27">
        <f>JONG!P76</f>
        <v>0</v>
      </c>
      <c r="H108" s="27">
        <f>'END - 8'!C76</f>
        <v>0</v>
      </c>
      <c r="I108" s="27">
        <f>VITESSE!E76</f>
        <v>0</v>
      </c>
    </row>
    <row r="109" spans="1:9" ht="10.5" customHeight="1">
      <c r="A109" s="61"/>
      <c r="B109" s="63"/>
      <c r="C109" s="58" t="s">
        <v>38</v>
      </c>
      <c r="D109" s="38">
        <f>(D107-D108)</f>
        <v>0</v>
      </c>
      <c r="E109" s="56">
        <f>(E108-E107)</f>
        <v>0</v>
      </c>
      <c r="F109" s="56">
        <f t="shared" ref="F109:G109" si="45">(F108-F107)</f>
        <v>0</v>
      </c>
      <c r="G109" s="56">
        <f t="shared" si="45"/>
        <v>0</v>
      </c>
      <c r="H109" s="38">
        <f>(H108-H107)</f>
        <v>0</v>
      </c>
      <c r="I109" s="38">
        <f>(I107-I108)</f>
        <v>0</v>
      </c>
    </row>
    <row r="110" spans="1:9" ht="10.5" customHeight="1">
      <c r="A110" s="60">
        <v>33</v>
      </c>
      <c r="B110" s="62"/>
      <c r="C110" s="57" t="s">
        <v>29</v>
      </c>
      <c r="D110" s="37">
        <f>'END - 8'!G77</f>
        <v>0</v>
      </c>
      <c r="E110" s="37">
        <f>JONG!F77</f>
        <v>0</v>
      </c>
      <c r="F110" s="37">
        <f>JONG!K77</f>
        <v>0</v>
      </c>
      <c r="G110" s="27">
        <f>JONG!P77</f>
        <v>0</v>
      </c>
      <c r="H110" s="27">
        <f>'END - 8'!C77</f>
        <v>0</v>
      </c>
      <c r="I110" s="27">
        <f>VITESSE!E77</f>
        <v>0</v>
      </c>
    </row>
    <row r="111" spans="1:9" ht="10.5" customHeight="1">
      <c r="A111" s="82"/>
      <c r="B111" s="83"/>
      <c r="C111" s="57" t="s">
        <v>30</v>
      </c>
      <c r="D111" s="37">
        <f>'END - 8'!G78</f>
        <v>0</v>
      </c>
      <c r="E111" s="37">
        <f>JONG!F78</f>
        <v>0</v>
      </c>
      <c r="F111" s="37">
        <f>JONG!K78</f>
        <v>0</v>
      </c>
      <c r="G111" s="27">
        <f>JONG!P78</f>
        <v>0</v>
      </c>
      <c r="H111" s="27">
        <f>'END - 8'!C78</f>
        <v>0</v>
      </c>
      <c r="I111" s="27">
        <f>VITESSE!E78</f>
        <v>0</v>
      </c>
    </row>
    <row r="112" spans="1:9" ht="10.5" customHeight="1">
      <c r="A112" s="61"/>
      <c r="B112" s="63"/>
      <c r="C112" s="58" t="s">
        <v>38</v>
      </c>
      <c r="D112" s="38">
        <f>(D110-D111)</f>
        <v>0</v>
      </c>
      <c r="E112" s="56">
        <f>(E111-E110)</f>
        <v>0</v>
      </c>
      <c r="F112" s="56">
        <f t="shared" ref="F112:G112" si="46">(F111-F110)</f>
        <v>0</v>
      </c>
      <c r="G112" s="56">
        <f t="shared" si="46"/>
        <v>0</v>
      </c>
      <c r="H112" s="38">
        <f>(H111-H110)</f>
        <v>0</v>
      </c>
      <c r="I112" s="38">
        <f>(I110-I111)</f>
        <v>0</v>
      </c>
    </row>
    <row r="113" spans="1:9" ht="10.5" customHeight="1">
      <c r="A113" s="60">
        <v>34</v>
      </c>
      <c r="B113" s="62"/>
      <c r="C113" s="57" t="s">
        <v>29</v>
      </c>
      <c r="D113" s="37">
        <f>'END - 8'!G79</f>
        <v>0</v>
      </c>
      <c r="E113" s="37">
        <f>JONG!F79</f>
        <v>0</v>
      </c>
      <c r="F113" s="37">
        <f>JONG!K79</f>
        <v>0</v>
      </c>
      <c r="G113" s="27">
        <f>JONG!P79</f>
        <v>0</v>
      </c>
      <c r="H113" s="27">
        <f>'END - 8'!C79</f>
        <v>0</v>
      </c>
      <c r="I113" s="27">
        <f>VITESSE!E79</f>
        <v>0</v>
      </c>
    </row>
    <row r="114" spans="1:9" ht="10.5" customHeight="1">
      <c r="A114" s="82"/>
      <c r="B114" s="83"/>
      <c r="C114" s="57" t="s">
        <v>30</v>
      </c>
      <c r="D114" s="37">
        <f>'END - 8'!G80</f>
        <v>0</v>
      </c>
      <c r="E114" s="37">
        <f>JONG!F80</f>
        <v>0</v>
      </c>
      <c r="F114" s="37">
        <f>JONG!K80</f>
        <v>0</v>
      </c>
      <c r="G114" s="27">
        <f>JONG!P80</f>
        <v>0</v>
      </c>
      <c r="H114" s="27">
        <f>'END - 8'!C80</f>
        <v>0</v>
      </c>
      <c r="I114" s="27">
        <f>VITESSE!E80</f>
        <v>0</v>
      </c>
    </row>
    <row r="115" spans="1:9" ht="10.5" customHeight="1">
      <c r="A115" s="61"/>
      <c r="B115" s="63"/>
      <c r="C115" s="58" t="s">
        <v>38</v>
      </c>
      <c r="D115" s="38">
        <f>(D113-D114)</f>
        <v>0</v>
      </c>
      <c r="E115" s="56">
        <f>(E114-E113)</f>
        <v>0</v>
      </c>
      <c r="F115" s="56">
        <f t="shared" ref="F115:G115" si="47">(F114-F113)</f>
        <v>0</v>
      </c>
      <c r="G115" s="56">
        <f t="shared" si="47"/>
        <v>0</v>
      </c>
      <c r="H115" s="38">
        <f>(H114-H113)</f>
        <v>0</v>
      </c>
      <c r="I115" s="38">
        <f>(I113-I114)</f>
        <v>0</v>
      </c>
    </row>
    <row r="116" spans="1:9" ht="10.5" customHeight="1">
      <c r="A116" s="60">
        <v>35</v>
      </c>
      <c r="B116" s="62"/>
      <c r="C116" s="57" t="s">
        <v>29</v>
      </c>
      <c r="D116" s="37">
        <f>'END - 8'!G81</f>
        <v>0</v>
      </c>
      <c r="E116" s="37">
        <f>JONG!F81</f>
        <v>0</v>
      </c>
      <c r="F116" s="37">
        <f>JONG!K81</f>
        <v>0</v>
      </c>
      <c r="G116" s="27">
        <f>JONG!P81</f>
        <v>0</v>
      </c>
      <c r="H116" s="27">
        <f>'END - 8'!C81</f>
        <v>0</v>
      </c>
      <c r="I116" s="27">
        <f>VITESSE!E81</f>
        <v>0</v>
      </c>
    </row>
    <row r="117" spans="1:9" ht="10.5" customHeight="1">
      <c r="A117" s="82"/>
      <c r="B117" s="83"/>
      <c r="C117" s="57" t="s">
        <v>30</v>
      </c>
      <c r="D117" s="37">
        <f>'END - 8'!G82</f>
        <v>0</v>
      </c>
      <c r="E117" s="37">
        <f>JONG!F82</f>
        <v>0</v>
      </c>
      <c r="F117" s="37">
        <f>JONG!K82</f>
        <v>0</v>
      </c>
      <c r="G117" s="27">
        <f>JONG!P82</f>
        <v>0</v>
      </c>
      <c r="H117" s="27">
        <f>'END - 8'!C82</f>
        <v>0</v>
      </c>
      <c r="I117" s="27">
        <f>VITESSE!E82</f>
        <v>0</v>
      </c>
    </row>
    <row r="118" spans="1:9" ht="10.5" customHeight="1">
      <c r="A118" s="61"/>
      <c r="B118" s="63"/>
      <c r="C118" s="58" t="s">
        <v>38</v>
      </c>
      <c r="D118" s="38">
        <f>(D116-D117)</f>
        <v>0</v>
      </c>
      <c r="E118" s="56">
        <f>(E117-E116)</f>
        <v>0</v>
      </c>
      <c r="F118" s="56">
        <f t="shared" ref="F118:G118" si="48">(F117-F116)</f>
        <v>0</v>
      </c>
      <c r="G118" s="56">
        <f t="shared" si="48"/>
        <v>0</v>
      </c>
      <c r="H118" s="38">
        <f>(H117-H116)</f>
        <v>0</v>
      </c>
      <c r="I118" s="38">
        <f>(I116-I117)</f>
        <v>0</v>
      </c>
    </row>
    <row r="119" spans="1:9" ht="10.5" customHeight="1">
      <c r="A119" s="60">
        <v>36</v>
      </c>
      <c r="B119" s="62"/>
      <c r="C119" s="57" t="s">
        <v>29</v>
      </c>
      <c r="D119" s="37">
        <f>'END - 8'!G83</f>
        <v>0</v>
      </c>
      <c r="E119" s="37">
        <f>JONG!F83</f>
        <v>0</v>
      </c>
      <c r="F119" s="37">
        <f>JONG!K83</f>
        <v>0</v>
      </c>
      <c r="G119" s="27">
        <f>JONG!P83</f>
        <v>0</v>
      </c>
      <c r="H119" s="27">
        <f>'END - 8'!C83</f>
        <v>0</v>
      </c>
      <c r="I119" s="27">
        <f>VITESSE!E83</f>
        <v>0</v>
      </c>
    </row>
    <row r="120" spans="1:9" ht="10.5" customHeight="1">
      <c r="A120" s="82"/>
      <c r="B120" s="83"/>
      <c r="C120" s="57" t="s">
        <v>30</v>
      </c>
      <c r="D120" s="37">
        <f>'END - 8'!G84</f>
        <v>0</v>
      </c>
      <c r="E120" s="37">
        <f>JONG!F84</f>
        <v>0</v>
      </c>
      <c r="F120" s="37">
        <f>JONG!K84</f>
        <v>0</v>
      </c>
      <c r="G120" s="27">
        <f>JONG!P84</f>
        <v>0</v>
      </c>
      <c r="H120" s="27">
        <f>'END - 8'!C84</f>
        <v>0</v>
      </c>
      <c r="I120" s="27">
        <f>VITESSE!E84</f>
        <v>0</v>
      </c>
    </row>
    <row r="121" spans="1:9" ht="10.5" customHeight="1">
      <c r="A121" s="61"/>
      <c r="B121" s="63"/>
      <c r="C121" s="58" t="s">
        <v>38</v>
      </c>
      <c r="D121" s="38">
        <f>(D119-D120)</f>
        <v>0</v>
      </c>
      <c r="E121" s="56">
        <f>(E120-E119)</f>
        <v>0</v>
      </c>
      <c r="F121" s="56">
        <f t="shared" ref="F121:G121" si="49">(F120-F119)</f>
        <v>0</v>
      </c>
      <c r="G121" s="56">
        <f t="shared" si="49"/>
        <v>0</v>
      </c>
      <c r="H121" s="38">
        <f>(H120-H119)</f>
        <v>0</v>
      </c>
      <c r="I121" s="38">
        <f>(I119-I120)</f>
        <v>0</v>
      </c>
    </row>
    <row r="122" spans="1:9" ht="10.5" customHeight="1">
      <c r="A122" s="60">
        <v>37</v>
      </c>
      <c r="B122" s="62"/>
      <c r="C122" s="57" t="s">
        <v>29</v>
      </c>
      <c r="D122" s="37">
        <f>'END - 8'!G85</f>
        <v>0</v>
      </c>
      <c r="E122" s="37">
        <f>JONG!F85</f>
        <v>0</v>
      </c>
      <c r="F122" s="37">
        <f>JONG!K85</f>
        <v>0</v>
      </c>
      <c r="G122" s="27">
        <f>JONG!P85</f>
        <v>0</v>
      </c>
      <c r="H122" s="27">
        <f>'END - 8'!C85</f>
        <v>0</v>
      </c>
      <c r="I122" s="27">
        <f>VITESSE!E85</f>
        <v>0</v>
      </c>
    </row>
    <row r="123" spans="1:9" ht="10.5" customHeight="1">
      <c r="A123" s="82"/>
      <c r="B123" s="83"/>
      <c r="C123" s="57" t="s">
        <v>30</v>
      </c>
      <c r="D123" s="37">
        <f>'END - 8'!G86</f>
        <v>0</v>
      </c>
      <c r="E123" s="37">
        <f>JONG!F86</f>
        <v>0</v>
      </c>
      <c r="F123" s="37">
        <f>JONG!K86</f>
        <v>0</v>
      </c>
      <c r="G123" s="27">
        <f>JONG!P86</f>
        <v>0</v>
      </c>
      <c r="H123" s="27">
        <f>'END - 8'!C86</f>
        <v>0</v>
      </c>
      <c r="I123" s="27">
        <f>VITESSE!E86</f>
        <v>0</v>
      </c>
    </row>
    <row r="124" spans="1:9" ht="10.5" customHeight="1">
      <c r="A124" s="61"/>
      <c r="B124" s="63"/>
      <c r="C124" s="58" t="s">
        <v>38</v>
      </c>
      <c r="D124" s="38">
        <f>(D122-D123)</f>
        <v>0</v>
      </c>
      <c r="E124" s="56">
        <f>(E123-E122)</f>
        <v>0</v>
      </c>
      <c r="F124" s="56">
        <f t="shared" ref="F124:G124" si="50">(F123-F122)</f>
        <v>0</v>
      </c>
      <c r="G124" s="56">
        <f t="shared" si="50"/>
        <v>0</v>
      </c>
      <c r="H124" s="38">
        <f>(H123-H122)</f>
        <v>0</v>
      </c>
      <c r="I124" s="38">
        <f>(I122-I123)</f>
        <v>0</v>
      </c>
    </row>
    <row r="125" spans="1:9" ht="10.5" customHeight="1">
      <c r="A125" s="60">
        <v>38</v>
      </c>
      <c r="B125" s="62"/>
      <c r="C125" s="57" t="s">
        <v>29</v>
      </c>
      <c r="D125" s="37">
        <f>'END - 8'!G87</f>
        <v>0</v>
      </c>
      <c r="E125" s="37">
        <f>JONG!F87</f>
        <v>0</v>
      </c>
      <c r="F125" s="37">
        <f>JONG!K87</f>
        <v>0</v>
      </c>
      <c r="G125" s="27">
        <f>JONG!P87</f>
        <v>0</v>
      </c>
      <c r="H125" s="27">
        <f>'END - 8'!C87</f>
        <v>0</v>
      </c>
      <c r="I125" s="27">
        <f>VITESSE!E87</f>
        <v>0</v>
      </c>
    </row>
    <row r="126" spans="1:9" ht="10.5" customHeight="1">
      <c r="A126" s="82"/>
      <c r="B126" s="83"/>
      <c r="C126" s="57" t="s">
        <v>30</v>
      </c>
      <c r="D126" s="37">
        <f>'END - 8'!G88</f>
        <v>0</v>
      </c>
      <c r="E126" s="37">
        <f>JONG!F88</f>
        <v>0</v>
      </c>
      <c r="F126" s="37">
        <f>JONG!K88</f>
        <v>0</v>
      </c>
      <c r="G126" s="27">
        <f>JONG!P88</f>
        <v>0</v>
      </c>
      <c r="H126" s="27">
        <f>'END - 8'!C88</f>
        <v>0</v>
      </c>
      <c r="I126" s="27">
        <f>VITESSE!E88</f>
        <v>0</v>
      </c>
    </row>
    <row r="127" spans="1:9" ht="10.5" customHeight="1">
      <c r="A127" s="61"/>
      <c r="B127" s="63"/>
      <c r="C127" s="58" t="s">
        <v>38</v>
      </c>
      <c r="D127" s="38">
        <f>(D125-D126)</f>
        <v>0</v>
      </c>
      <c r="E127" s="56">
        <f>(E126-E125)</f>
        <v>0</v>
      </c>
      <c r="F127" s="56">
        <f t="shared" ref="F127:G127" si="51">(F126-F125)</f>
        <v>0</v>
      </c>
      <c r="G127" s="56">
        <f t="shared" si="51"/>
        <v>0</v>
      </c>
      <c r="H127" s="38">
        <f>(H126-H125)</f>
        <v>0</v>
      </c>
      <c r="I127" s="38">
        <f>(I125-I126)</f>
        <v>0</v>
      </c>
    </row>
    <row r="128" spans="1:9" ht="10.5" customHeight="1">
      <c r="A128" s="60">
        <v>39</v>
      </c>
      <c r="B128" s="62"/>
      <c r="C128" s="57" t="s">
        <v>29</v>
      </c>
      <c r="D128" s="37">
        <f>'END - 8'!G89</f>
        <v>0</v>
      </c>
      <c r="E128" s="37">
        <f>JONG!F89</f>
        <v>0</v>
      </c>
      <c r="F128" s="37">
        <f>JONG!K89</f>
        <v>0</v>
      </c>
      <c r="G128" s="27">
        <f>JONG!P89</f>
        <v>0</v>
      </c>
      <c r="H128" s="27">
        <f>'END - 8'!C89</f>
        <v>0</v>
      </c>
      <c r="I128" s="27">
        <f>VITESSE!E89</f>
        <v>0</v>
      </c>
    </row>
    <row r="129" spans="1:9" ht="10.5" customHeight="1">
      <c r="A129" s="82"/>
      <c r="B129" s="83"/>
      <c r="C129" s="57" t="s">
        <v>30</v>
      </c>
      <c r="D129" s="37">
        <f>'END - 8'!G90</f>
        <v>0</v>
      </c>
      <c r="E129" s="37">
        <f>JONG!F90</f>
        <v>0</v>
      </c>
      <c r="F129" s="37">
        <f>JONG!K90</f>
        <v>0</v>
      </c>
      <c r="G129" s="27">
        <f>JONG!P90</f>
        <v>0</v>
      </c>
      <c r="H129" s="27">
        <f>'END - 8'!C90</f>
        <v>0</v>
      </c>
      <c r="I129" s="27">
        <f>VITESSE!E90</f>
        <v>0</v>
      </c>
    </row>
    <row r="130" spans="1:9" ht="10.5" customHeight="1">
      <c r="A130" s="61"/>
      <c r="B130" s="63"/>
      <c r="C130" s="58" t="s">
        <v>38</v>
      </c>
      <c r="D130" s="38">
        <f>(D128-D129)</f>
        <v>0</v>
      </c>
      <c r="E130" s="56">
        <f>(E129-E128)</f>
        <v>0</v>
      </c>
      <c r="F130" s="56">
        <f t="shared" ref="F130:G130" si="52">(F129-F128)</f>
        <v>0</v>
      </c>
      <c r="G130" s="56">
        <f t="shared" si="52"/>
        <v>0</v>
      </c>
      <c r="H130" s="38">
        <f>(H129-H128)</f>
        <v>0</v>
      </c>
      <c r="I130" s="38">
        <f>(I128-I129)</f>
        <v>0</v>
      </c>
    </row>
    <row r="131" spans="1:9" ht="10.5" customHeight="1">
      <c r="A131" s="60">
        <v>40</v>
      </c>
      <c r="B131" s="62"/>
      <c r="C131" s="57" t="s">
        <v>29</v>
      </c>
      <c r="D131" s="37">
        <f>'END - 8'!G91</f>
        <v>0</v>
      </c>
      <c r="E131" s="37">
        <f>JONG!F91</f>
        <v>0</v>
      </c>
      <c r="F131" s="37">
        <f>JONG!K91</f>
        <v>0</v>
      </c>
      <c r="G131" s="27">
        <f>JONG!P91</f>
        <v>0</v>
      </c>
      <c r="H131" s="27">
        <f>'END - 8'!C91</f>
        <v>0</v>
      </c>
      <c r="I131" s="27">
        <f>VITESSE!E91</f>
        <v>0</v>
      </c>
    </row>
    <row r="132" spans="1:9" ht="10.5" customHeight="1">
      <c r="A132" s="82"/>
      <c r="B132" s="83"/>
      <c r="C132" s="57" t="s">
        <v>30</v>
      </c>
      <c r="D132" s="37">
        <f>'END - 8'!G92</f>
        <v>0</v>
      </c>
      <c r="E132" s="37">
        <f>JONG!F92</f>
        <v>0</v>
      </c>
      <c r="F132" s="37">
        <f>JONG!K92</f>
        <v>0</v>
      </c>
      <c r="G132" s="27">
        <f>JONG!P92</f>
        <v>0</v>
      </c>
      <c r="H132" s="27">
        <f>'END - 8'!C92</f>
        <v>0</v>
      </c>
      <c r="I132" s="27">
        <f>VITESSE!E92</f>
        <v>0</v>
      </c>
    </row>
    <row r="133" spans="1:9" ht="10.5" customHeight="1">
      <c r="A133" s="61"/>
      <c r="B133" s="63"/>
      <c r="C133" s="58" t="s">
        <v>38</v>
      </c>
      <c r="D133" s="38">
        <f>(D131-D132)</f>
        <v>0</v>
      </c>
      <c r="E133" s="56">
        <f>(E132-E131)</f>
        <v>0</v>
      </c>
      <c r="F133" s="56">
        <f t="shared" ref="F133:G133" si="53">(F132-F131)</f>
        <v>0</v>
      </c>
      <c r="G133" s="56">
        <f t="shared" si="53"/>
        <v>0</v>
      </c>
      <c r="H133" s="38">
        <f>(H132-H131)</f>
        <v>0</v>
      </c>
      <c r="I133" s="38">
        <f>(I131-I132)</f>
        <v>0</v>
      </c>
    </row>
    <row r="134" spans="1:9" ht="10.5" customHeight="1">
      <c r="A134" s="60">
        <v>41</v>
      </c>
      <c r="B134" s="62"/>
      <c r="C134" s="57" t="s">
        <v>29</v>
      </c>
      <c r="D134" s="37">
        <f>'END - 8'!G93</f>
        <v>0</v>
      </c>
      <c r="E134" s="37">
        <f>JONG!F93</f>
        <v>0</v>
      </c>
      <c r="F134" s="37">
        <f>JONG!K93</f>
        <v>0</v>
      </c>
      <c r="G134" s="27">
        <f>JONG!P93</f>
        <v>0</v>
      </c>
      <c r="H134" s="27">
        <f>'END - 8'!C93</f>
        <v>0</v>
      </c>
      <c r="I134" s="27">
        <f>VITESSE!E93</f>
        <v>0</v>
      </c>
    </row>
    <row r="135" spans="1:9" ht="10.5" customHeight="1">
      <c r="A135" s="82"/>
      <c r="B135" s="83"/>
      <c r="C135" s="57" t="s">
        <v>30</v>
      </c>
      <c r="D135" s="37">
        <f>'END - 8'!G94</f>
        <v>0</v>
      </c>
      <c r="E135" s="37">
        <f>JONG!F94</f>
        <v>0</v>
      </c>
      <c r="F135" s="37">
        <f>JONG!K94</f>
        <v>0</v>
      </c>
      <c r="G135" s="27">
        <f>JONG!P94</f>
        <v>0</v>
      </c>
      <c r="H135" s="27">
        <f>'END - 8'!C94</f>
        <v>0</v>
      </c>
      <c r="I135" s="27">
        <f>VITESSE!E94</f>
        <v>0</v>
      </c>
    </row>
    <row r="136" spans="1:9" ht="10.5" customHeight="1">
      <c r="A136" s="61"/>
      <c r="B136" s="63"/>
      <c r="C136" s="58" t="s">
        <v>38</v>
      </c>
      <c r="D136" s="38">
        <f>(D134-D135)</f>
        <v>0</v>
      </c>
      <c r="E136" s="56">
        <f>(E135-E134)</f>
        <v>0</v>
      </c>
      <c r="F136" s="56">
        <f t="shared" ref="F136:G136" si="54">(F135-F134)</f>
        <v>0</v>
      </c>
      <c r="G136" s="56">
        <f t="shared" si="54"/>
        <v>0</v>
      </c>
      <c r="H136" s="38">
        <f>(H135-H134)</f>
        <v>0</v>
      </c>
      <c r="I136" s="38">
        <f>(I134-I135)</f>
        <v>0</v>
      </c>
    </row>
    <row r="137" spans="1:9" ht="10.5" customHeight="1">
      <c r="A137" s="60">
        <v>42</v>
      </c>
      <c r="B137" s="62"/>
      <c r="C137" s="57" t="s">
        <v>29</v>
      </c>
      <c r="D137" s="37">
        <f>'END - 8'!G95</f>
        <v>0</v>
      </c>
      <c r="E137" s="37">
        <f>JONG!F95</f>
        <v>0</v>
      </c>
      <c r="F137" s="37">
        <f>JONG!K95</f>
        <v>0</v>
      </c>
      <c r="G137" s="27">
        <f>JONG!P95</f>
        <v>0</v>
      </c>
      <c r="H137" s="27">
        <f>'END - 8'!C95</f>
        <v>0</v>
      </c>
      <c r="I137" s="27">
        <f>VITESSE!E95</f>
        <v>0</v>
      </c>
    </row>
    <row r="138" spans="1:9" ht="10.5" customHeight="1">
      <c r="A138" s="82"/>
      <c r="B138" s="83"/>
      <c r="C138" s="57" t="s">
        <v>30</v>
      </c>
      <c r="D138" s="37">
        <f>'END - 8'!G96</f>
        <v>0</v>
      </c>
      <c r="E138" s="37">
        <f>JONG!F96</f>
        <v>0</v>
      </c>
      <c r="F138" s="37">
        <f>JONG!K96</f>
        <v>0</v>
      </c>
      <c r="G138" s="27">
        <f>JONG!P96</f>
        <v>0</v>
      </c>
      <c r="H138" s="27">
        <f>'END - 8'!C96</f>
        <v>0</v>
      </c>
      <c r="I138" s="27">
        <f>VITESSE!E96</f>
        <v>0</v>
      </c>
    </row>
    <row r="139" spans="1:9" ht="10.5" customHeight="1">
      <c r="A139" s="61"/>
      <c r="B139" s="63"/>
      <c r="C139" s="58" t="s">
        <v>38</v>
      </c>
      <c r="D139" s="38">
        <f>(D137-D138)</f>
        <v>0</v>
      </c>
      <c r="E139" s="56">
        <f>(E138-E137)</f>
        <v>0</v>
      </c>
      <c r="F139" s="56">
        <f t="shared" ref="F139:G139" si="55">(F138-F137)</f>
        <v>0</v>
      </c>
      <c r="G139" s="56">
        <f t="shared" si="55"/>
        <v>0</v>
      </c>
      <c r="H139" s="38">
        <f>(H138-H137)</f>
        <v>0</v>
      </c>
      <c r="I139" s="38">
        <f>(I137-I138)</f>
        <v>0</v>
      </c>
    </row>
    <row r="140" spans="1:9" ht="10.5" customHeight="1">
      <c r="A140" s="60">
        <v>43</v>
      </c>
      <c r="B140" s="62"/>
      <c r="C140" s="57" t="s">
        <v>29</v>
      </c>
      <c r="D140" s="37">
        <f>'END - 8'!G97</f>
        <v>0</v>
      </c>
      <c r="E140" s="37">
        <f>JONG!F97</f>
        <v>0</v>
      </c>
      <c r="F140" s="37">
        <f>JONG!K97</f>
        <v>0</v>
      </c>
      <c r="G140" s="27">
        <f>JONG!P97</f>
        <v>0</v>
      </c>
      <c r="H140" s="27">
        <f>'END - 8'!C97</f>
        <v>0</v>
      </c>
      <c r="I140" s="27">
        <f>VITESSE!E97</f>
        <v>0</v>
      </c>
    </row>
    <row r="141" spans="1:9" ht="10.5" customHeight="1">
      <c r="A141" s="82"/>
      <c r="B141" s="83"/>
      <c r="C141" s="57" t="s">
        <v>30</v>
      </c>
      <c r="D141" s="37">
        <f>'END - 8'!G98</f>
        <v>0</v>
      </c>
      <c r="E141" s="37">
        <f>JONG!F898</f>
        <v>0</v>
      </c>
      <c r="F141" s="37">
        <f>JONG!K98</f>
        <v>0</v>
      </c>
      <c r="G141" s="27">
        <f>JONG!P98</f>
        <v>0</v>
      </c>
      <c r="H141" s="27">
        <f>'END - 8'!C98</f>
        <v>0</v>
      </c>
      <c r="I141" s="27">
        <f>VITESSE!E98</f>
        <v>0</v>
      </c>
    </row>
    <row r="142" spans="1:9" ht="10.5" customHeight="1">
      <c r="A142" s="61"/>
      <c r="B142" s="63"/>
      <c r="C142" s="58" t="s">
        <v>38</v>
      </c>
      <c r="D142" s="38">
        <f>(D140-D141)</f>
        <v>0</v>
      </c>
      <c r="E142" s="56">
        <f>(E141-E140)</f>
        <v>0</v>
      </c>
      <c r="F142" s="56">
        <f t="shared" ref="F142:G142" si="56">(F141-F140)</f>
        <v>0</v>
      </c>
      <c r="G142" s="56">
        <f t="shared" si="56"/>
        <v>0</v>
      </c>
      <c r="H142" s="38">
        <f>(H141-H140)</f>
        <v>0</v>
      </c>
      <c r="I142" s="38">
        <f>(I140-I141)</f>
        <v>0</v>
      </c>
    </row>
    <row r="143" spans="1:9" ht="10.5" customHeight="1">
      <c r="A143" s="60">
        <v>44</v>
      </c>
      <c r="B143" s="62"/>
      <c r="C143" s="57" t="s">
        <v>29</v>
      </c>
      <c r="D143" s="37">
        <f>'END - 8'!G99</f>
        <v>0</v>
      </c>
      <c r="E143" s="37">
        <f>JONG!F99</f>
        <v>0</v>
      </c>
      <c r="F143" s="37">
        <f>JONG!K99</f>
        <v>0</v>
      </c>
      <c r="G143" s="27">
        <f>JONG!P99</f>
        <v>0</v>
      </c>
      <c r="H143" s="27">
        <f>'END - 8'!C99</f>
        <v>0</v>
      </c>
      <c r="I143" s="27">
        <f>VITESSE!E99</f>
        <v>0</v>
      </c>
    </row>
    <row r="144" spans="1:9" ht="10.5" customHeight="1">
      <c r="A144" s="82"/>
      <c r="B144" s="83"/>
      <c r="C144" s="57" t="s">
        <v>30</v>
      </c>
      <c r="D144" s="37">
        <f>'END - 8'!G100</f>
        <v>0</v>
      </c>
      <c r="E144" s="37">
        <f>JONG!F100</f>
        <v>0</v>
      </c>
      <c r="F144" s="37">
        <f>JONG!K100</f>
        <v>0</v>
      </c>
      <c r="G144" s="27">
        <f>JONG!P100</f>
        <v>0</v>
      </c>
      <c r="H144" s="27">
        <f>'END - 8'!C100</f>
        <v>0</v>
      </c>
      <c r="I144" s="27">
        <f>VITESSE!E100</f>
        <v>0</v>
      </c>
    </row>
    <row r="145" spans="1:9" ht="10.5" customHeight="1">
      <c r="A145" s="61"/>
      <c r="B145" s="63"/>
      <c r="C145" s="58" t="s">
        <v>38</v>
      </c>
      <c r="D145" s="38">
        <f>(D143-D144)</f>
        <v>0</v>
      </c>
      <c r="E145" s="56">
        <f>(E144-E143)</f>
        <v>0</v>
      </c>
      <c r="F145" s="56">
        <f t="shared" ref="F145:G145" si="57">(F144-F143)</f>
        <v>0</v>
      </c>
      <c r="G145" s="56">
        <f t="shared" si="57"/>
        <v>0</v>
      </c>
      <c r="H145" s="38">
        <f>(H144-H143)</f>
        <v>0</v>
      </c>
      <c r="I145" s="38">
        <f>(I143-I144)</f>
        <v>0</v>
      </c>
    </row>
    <row r="146" spans="1:9" ht="10.5" customHeight="1">
      <c r="A146" s="60">
        <v>45</v>
      </c>
      <c r="B146" s="60"/>
      <c r="C146" s="57" t="s">
        <v>29</v>
      </c>
      <c r="D146" s="37">
        <f>'END - 8'!G101</f>
        <v>0</v>
      </c>
      <c r="E146" s="37">
        <f>JONG!F101</f>
        <v>0</v>
      </c>
      <c r="F146" s="37">
        <f>JONG!K101</f>
        <v>0</v>
      </c>
      <c r="G146" s="27">
        <f>JONG!P101</f>
        <v>0</v>
      </c>
      <c r="H146" s="27">
        <f>'END - 8'!C101</f>
        <v>0</v>
      </c>
      <c r="I146" s="27">
        <f>VITESSE!E101</f>
        <v>0</v>
      </c>
    </row>
    <row r="147" spans="1:9" ht="10.5" customHeight="1">
      <c r="A147" s="82"/>
      <c r="B147" s="83"/>
      <c r="C147" s="57" t="s">
        <v>30</v>
      </c>
      <c r="D147" s="37">
        <f>'END - 8'!G101</f>
        <v>0</v>
      </c>
      <c r="E147" s="37">
        <f>JONG!F102</f>
        <v>0</v>
      </c>
      <c r="F147" s="37">
        <f>JONG!K102</f>
        <v>0</v>
      </c>
      <c r="G147" s="27">
        <f>JONG!P102</f>
        <v>0</v>
      </c>
      <c r="H147" s="27">
        <f>'END - 8'!C102</f>
        <v>0</v>
      </c>
      <c r="I147" s="27">
        <f>VITESSE!E102</f>
        <v>0</v>
      </c>
    </row>
    <row r="148" spans="1:9" ht="10.5" customHeight="1">
      <c r="A148" s="61"/>
      <c r="B148" s="63"/>
      <c r="C148" s="58" t="s">
        <v>38</v>
      </c>
      <c r="D148" s="38">
        <f>(D146-D147)</f>
        <v>0</v>
      </c>
      <c r="E148" s="56">
        <f>(E147-E146)</f>
        <v>0</v>
      </c>
      <c r="F148" s="56">
        <f t="shared" ref="F148:G148" si="58">(F147-F146)</f>
        <v>0</v>
      </c>
      <c r="G148" s="56">
        <f t="shared" si="58"/>
        <v>0</v>
      </c>
      <c r="H148" s="38">
        <f>(H147-H146)</f>
        <v>0</v>
      </c>
      <c r="I148" s="38">
        <f>(I146-I147)</f>
        <v>0</v>
      </c>
    </row>
  </sheetData>
  <mergeCells count="105"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50:I50"/>
    <mergeCell ref="D52:D53"/>
    <mergeCell ref="E52:G53"/>
    <mergeCell ref="H52:H53"/>
    <mergeCell ref="I52:I53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1:I1"/>
    <mergeCell ref="H3:H4"/>
    <mergeCell ref="D3:D4"/>
    <mergeCell ref="E3:G4"/>
    <mergeCell ref="I3:I4"/>
    <mergeCell ref="B5:B7"/>
    <mergeCell ref="A5:A7"/>
    <mergeCell ref="A47:A49"/>
    <mergeCell ref="B47:B49"/>
    <mergeCell ref="A35:A37"/>
    <mergeCell ref="B35:B37"/>
    <mergeCell ref="A38:A40"/>
    <mergeCell ref="B38:B40"/>
    <mergeCell ref="A41:A43"/>
    <mergeCell ref="B41:B43"/>
    <mergeCell ref="A29:A31"/>
    <mergeCell ref="B29:B31"/>
    <mergeCell ref="A32:A34"/>
    <mergeCell ref="B32:B34"/>
    <mergeCell ref="A44:A46"/>
    <mergeCell ref="B44:B46"/>
    <mergeCell ref="A104:A106"/>
    <mergeCell ref="B104:B106"/>
    <mergeCell ref="A107:A109"/>
    <mergeCell ref="B107:B109"/>
    <mergeCell ref="A110:A112"/>
    <mergeCell ref="B110:B112"/>
    <mergeCell ref="A100:I100"/>
    <mergeCell ref="D102:D103"/>
    <mergeCell ref="E102:G103"/>
    <mergeCell ref="H102:H103"/>
    <mergeCell ref="I102:I103"/>
    <mergeCell ref="A122:A124"/>
    <mergeCell ref="B122:B124"/>
    <mergeCell ref="A125:A127"/>
    <mergeCell ref="B125:B127"/>
    <mergeCell ref="A128:A130"/>
    <mergeCell ref="B128:B130"/>
    <mergeCell ref="A113:A115"/>
    <mergeCell ref="B113:B115"/>
    <mergeCell ref="A116:A118"/>
    <mergeCell ref="B116:B118"/>
    <mergeCell ref="A119:A121"/>
    <mergeCell ref="B119:B121"/>
    <mergeCell ref="A140:A142"/>
    <mergeCell ref="B140:B142"/>
    <mergeCell ref="A143:A145"/>
    <mergeCell ref="B143:B145"/>
    <mergeCell ref="A146:A148"/>
    <mergeCell ref="B146:B148"/>
    <mergeCell ref="A131:A133"/>
    <mergeCell ref="B131:B133"/>
    <mergeCell ref="A134:A136"/>
    <mergeCell ref="B134:B136"/>
    <mergeCell ref="A137:A139"/>
    <mergeCell ref="B137:B139"/>
  </mergeCells>
  <conditionalFormatting sqref="M5:M10 M12:M1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M5:M2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31496062992125984" right="0.31496062992125984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JONG</vt:lpstr>
      <vt:lpstr>END - 8</vt:lpstr>
      <vt:lpstr>VITESSE</vt:lpstr>
      <vt:lpstr>CLASS</vt:lpstr>
      <vt:lpstr>BAREME</vt:lpstr>
      <vt:lpstr>RESULTATS</vt:lpstr>
      <vt:lpstr>endurance</vt:lpstr>
      <vt:lpstr>huit</vt:lpstr>
      <vt:lpstr>jongl</vt:lpstr>
      <vt:lpstr>navettes</vt:lpstr>
      <vt:lpstr>vitesse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FOOT</dc:creator>
  <cp:lastModifiedBy>Windows 7</cp:lastModifiedBy>
  <cp:lastPrinted>2015-10-02T15:33:47Z</cp:lastPrinted>
  <dcterms:created xsi:type="dcterms:W3CDTF">2010-03-31T16:32:29Z</dcterms:created>
  <dcterms:modified xsi:type="dcterms:W3CDTF">2015-10-02T15:36:33Z</dcterms:modified>
</cp:coreProperties>
</file>